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25" tabRatio="952" firstSheet="4" activeTab="10"/>
  </bookViews>
  <sheets>
    <sheet name="目录 " sheetId="1" state="hidden" r:id="rId1"/>
    <sheet name="一般公共预算收入决算表" sheetId="2" r:id="rId2"/>
    <sheet name="一般公共预算支出决算表" sheetId="3" r:id="rId3"/>
    <sheet name="一般公共预算本级支出决算表" sheetId="6" r:id="rId4"/>
    <sheet name="一般公共预算本级基本支出决算表" sheetId="7" r:id="rId5"/>
    <sheet name="一般公共预算对下税收返还和转移支付决算分项目表" sheetId="8" r:id="rId6"/>
    <sheet name="一般公共预算对下税收返还和转移支付决算分地区表" sheetId="9" r:id="rId7"/>
    <sheet name="地方政府一般债务限额和余额情况表" sheetId="33" r:id="rId8"/>
    <sheet name="政府性基金收入决算表" sheetId="11" r:id="rId9"/>
    <sheet name="政府性基金支出决算表" sheetId="12" r:id="rId10"/>
    <sheet name="政府性基金本级支出决算表" sheetId="15" r:id="rId11"/>
    <sheet name="政府性基金转移支付决算分项目表" sheetId="16" r:id="rId12"/>
    <sheet name="政府性基金转移支付决算分地区表" sheetId="17" r:id="rId13"/>
    <sheet name="地方政府专项债务限额和余额情况表" sheetId="34" r:id="rId14"/>
    <sheet name="国有资本经营收入决算表" sheetId="19" r:id="rId15"/>
    <sheet name="国有资本经营支出决算表" sheetId="20" r:id="rId16"/>
    <sheet name="国有资本经营本级支出决算表" sheetId="30" r:id="rId17"/>
    <sheet name="国有资本经营预算转移支付决算分项目表" sheetId="32" r:id="rId18"/>
    <sheet name="国有资本经营预算转移支付决算分地区表" sheetId="31" r:id="rId19"/>
    <sheet name="社会保险基金收入决算表" sheetId="28" r:id="rId20"/>
    <sheet name="社会保险基金支出决算表" sheetId="29" r:id="rId21"/>
    <sheet name="地方政府债务发行及还本付息情况表" sheetId="27" r:id="rId22"/>
    <sheet name="2020年新增债券项目情况表" sheetId="35" r:id="rId23"/>
  </sheets>
  <definedNames>
    <definedName name="_xlnm._FilterDatabase" localSheetId="19" hidden="1">社会保险基金收入决算表!$A$4:$C$48</definedName>
    <definedName name="_xlnm._FilterDatabase" localSheetId="20" hidden="1">社会保险基金支出决算表!$A$4:$B$46</definedName>
    <definedName name="_xlnm.Print_Area" localSheetId="1">一般公共预算收入决算表!$A$1:$F$45</definedName>
    <definedName name="_xlnm.Print_Area" localSheetId="19">社会保险基金收入决算表!$A$1:$B$49</definedName>
    <definedName name="_xlnm.Print_Area" localSheetId="20">社会保险基金支出决算表!$A$1:$B$47</definedName>
    <definedName name="_xlnm.Print_Area">#N/A</definedName>
    <definedName name="_xlnm.Print_Titles" localSheetId="1">一般公共预算收入决算表!$1:5</definedName>
    <definedName name="_xlnm.Print_Titles" localSheetId="11">政府性基金转移支付决算分项目表!$1:4</definedName>
    <definedName name="_xlnm.Print_Titles" localSheetId="19">社会保险基金收入决算表!$4:$4</definedName>
    <definedName name="_xlnm.Print_Titles" localSheetId="20">社会保险基金支出决算表!$4:$4</definedName>
    <definedName name="_xlnm.Print_Titles" localSheetId="2">一般公共预算支出决算表!$1:5</definedName>
    <definedName name="_xlnm.Print_Titles" localSheetId="3">一般公共预算本级支出决算表!$1:4</definedName>
    <definedName name="_xlnm.Print_Titles" localSheetId="4">一般公共预算本级基本支出决算表!$1:4</definedName>
    <definedName name="_xlnm.Print_Titles" localSheetId="8">政府性基金收入决算表!$1:4</definedName>
    <definedName name="_xlnm.Print_Titles" localSheetId="9">政府性基金支出决算表!$1:4</definedName>
    <definedName name="_xlnm.Print_Titles" localSheetId="10">政府性基金本级支出决算表!$1:4</definedName>
    <definedName name="_xlnm.Print_Titles">#N/A</definedName>
    <definedName name="_xlnm._FilterDatabase" localSheetId="3" hidden="1">一般公共预算本级支出决算表!$A$4:$AS$1355</definedName>
    <definedName name="_xlnm._FilterDatabase" localSheetId="4" hidden="1">一般公共预算本级基本支出决算表!$A$4:$AS$69</definedName>
    <definedName name="_xlnm._FilterDatabase" localSheetId="5" hidden="1">一般公共预算对下税收返还和转移支付决算分项目表!$A$4:$IU$64</definedName>
    <definedName name="_xlnm._FilterDatabase" localSheetId="8" hidden="1">政府性基金收入决算表!$A$4:$F$30</definedName>
    <definedName name="_xlnm._FilterDatabase" localSheetId="9" hidden="1">政府性基金支出决算表!$A$4:$F$43</definedName>
    <definedName name="_xlnm._FilterDatabase" localSheetId="10" hidden="1">政府性基金本级支出决算表!$A$4:$AR$257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<sst xmlns="http://schemas.openxmlformats.org/spreadsheetml/2006/main" count="2412" uniqueCount="1810">
  <si>
    <t>附件2</t>
  </si>
  <si>
    <t>政府决算草案报表目录</t>
  </si>
  <si>
    <r>
      <rPr>
        <b/>
        <sz val="11"/>
        <rFont val="宋体"/>
        <charset val="134"/>
      </rPr>
      <t>表号</t>
    </r>
  </si>
  <si>
    <r>
      <rPr>
        <b/>
        <sz val="11"/>
        <rFont val="宋体"/>
        <charset val="134"/>
      </rPr>
      <t>表名</t>
    </r>
  </si>
  <si>
    <r>
      <rPr>
        <sz val="11"/>
        <rFont val="宋体"/>
        <charset val="134"/>
      </rPr>
      <t>附表</t>
    </r>
    <r>
      <rPr>
        <sz val="11"/>
        <rFont val="Times New Roman"/>
        <charset val="134"/>
      </rPr>
      <t>1-1</t>
    </r>
  </si>
  <si>
    <t>一般公共预算收入决算表</t>
  </si>
  <si>
    <r>
      <rPr>
        <sz val="11"/>
        <rFont val="宋体"/>
        <charset val="134"/>
      </rPr>
      <t>第一部分</t>
    </r>
    <r>
      <rPr>
        <sz val="11"/>
        <rFont val="Times New Roman"/>
        <charset val="134"/>
      </rPr>
      <t>:</t>
    </r>
    <r>
      <rPr>
        <sz val="11"/>
        <rFont val="宋体"/>
        <charset val="134"/>
      </rPr>
      <t>一般公共预算</t>
    </r>
  </si>
  <si>
    <r>
      <rPr>
        <sz val="11"/>
        <rFont val="宋体"/>
        <charset val="134"/>
      </rPr>
      <t>附表</t>
    </r>
    <r>
      <rPr>
        <sz val="11"/>
        <rFont val="Times New Roman"/>
        <charset val="134"/>
      </rPr>
      <t>1-2</t>
    </r>
  </si>
  <si>
    <t>一般公共预算支出决算表</t>
  </si>
  <si>
    <r>
      <rPr>
        <sz val="11"/>
        <rFont val="宋体"/>
        <charset val="134"/>
      </rPr>
      <t>附表</t>
    </r>
    <r>
      <rPr>
        <sz val="11"/>
        <rFont val="Times New Roman"/>
        <charset val="134"/>
      </rPr>
      <t>1-3</t>
    </r>
  </si>
  <si>
    <t>一般公共预算本级支出决算表</t>
  </si>
  <si>
    <r>
      <rPr>
        <sz val="11"/>
        <rFont val="宋体"/>
        <charset val="134"/>
      </rPr>
      <t>附表</t>
    </r>
    <r>
      <rPr>
        <sz val="11"/>
        <rFont val="Times New Roman"/>
        <charset val="134"/>
      </rPr>
      <t>1-4</t>
    </r>
  </si>
  <si>
    <t>一般公共预算基本支出决算表</t>
  </si>
  <si>
    <r>
      <rPr>
        <sz val="11"/>
        <rFont val="宋体"/>
        <charset val="134"/>
      </rPr>
      <t>附表</t>
    </r>
    <r>
      <rPr>
        <sz val="11"/>
        <rFont val="Times New Roman"/>
        <charset val="134"/>
      </rPr>
      <t>1-5</t>
    </r>
  </si>
  <si>
    <t>一般公共预算对下税收返还和转移支付决算分项目表</t>
  </si>
  <si>
    <r>
      <rPr>
        <sz val="11"/>
        <rFont val="宋体"/>
        <charset val="134"/>
      </rPr>
      <t>附表</t>
    </r>
    <r>
      <rPr>
        <sz val="11"/>
        <rFont val="Times New Roman"/>
        <charset val="134"/>
      </rPr>
      <t>1-6</t>
    </r>
  </si>
  <si>
    <t>一般公共预算对下税收返还和转移支付决算分地区表</t>
  </si>
  <si>
    <r>
      <rPr>
        <sz val="11"/>
        <rFont val="宋体"/>
        <charset val="134"/>
      </rPr>
      <t>附表</t>
    </r>
    <r>
      <rPr>
        <sz val="11"/>
        <rFont val="Times New Roman"/>
        <charset val="134"/>
      </rPr>
      <t>1-7</t>
    </r>
  </si>
  <si>
    <t>政府性基金收入决算表</t>
  </si>
  <si>
    <r>
      <rPr>
        <sz val="11"/>
        <rFont val="宋体"/>
        <charset val="134"/>
      </rPr>
      <t>第二部分</t>
    </r>
    <r>
      <rPr>
        <sz val="11"/>
        <rFont val="Times New Roman"/>
        <charset val="134"/>
      </rPr>
      <t>:</t>
    </r>
    <r>
      <rPr>
        <sz val="11"/>
        <rFont val="宋体"/>
        <charset val="134"/>
      </rPr>
      <t>政府性基金预算</t>
    </r>
  </si>
  <si>
    <r>
      <rPr>
        <sz val="11"/>
        <rFont val="宋体"/>
        <charset val="134"/>
      </rPr>
      <t>附表</t>
    </r>
    <r>
      <rPr>
        <sz val="11"/>
        <rFont val="Times New Roman"/>
        <charset val="134"/>
      </rPr>
      <t>1-8</t>
    </r>
  </si>
  <si>
    <t>政府性基金支出决算表</t>
  </si>
  <si>
    <r>
      <rPr>
        <sz val="11"/>
        <rFont val="宋体"/>
        <charset val="134"/>
      </rPr>
      <t>附表</t>
    </r>
    <r>
      <rPr>
        <sz val="11"/>
        <rFont val="Times New Roman"/>
        <charset val="134"/>
      </rPr>
      <t>1-9</t>
    </r>
  </si>
  <si>
    <t>政府性基金本级支出决算表</t>
  </si>
  <si>
    <r>
      <rPr>
        <sz val="11"/>
        <rFont val="宋体"/>
        <charset val="134"/>
      </rPr>
      <t>附表</t>
    </r>
    <r>
      <rPr>
        <sz val="11"/>
        <rFont val="Times New Roman"/>
        <charset val="134"/>
      </rPr>
      <t>1-10</t>
    </r>
  </si>
  <si>
    <t>政府性基金转移支付决算分项目表</t>
  </si>
  <si>
    <r>
      <rPr>
        <sz val="11"/>
        <rFont val="宋体"/>
        <charset val="134"/>
      </rPr>
      <t>附表</t>
    </r>
    <r>
      <rPr>
        <sz val="11"/>
        <rFont val="Times New Roman"/>
        <charset val="134"/>
      </rPr>
      <t>1-11</t>
    </r>
  </si>
  <si>
    <t>政府性基金转移支付决算分地区表</t>
  </si>
  <si>
    <r>
      <rPr>
        <sz val="11"/>
        <rFont val="宋体"/>
        <charset val="134"/>
      </rPr>
      <t>附表</t>
    </r>
    <r>
      <rPr>
        <sz val="11"/>
        <rFont val="Times New Roman"/>
        <charset val="134"/>
      </rPr>
      <t>1-12</t>
    </r>
  </si>
  <si>
    <t>国有资本经营收入决算表</t>
  </si>
  <si>
    <r>
      <rPr>
        <sz val="11"/>
        <rFont val="宋体"/>
        <charset val="134"/>
      </rPr>
      <t>第三部分</t>
    </r>
    <r>
      <rPr>
        <sz val="11"/>
        <rFont val="Times New Roman"/>
        <charset val="134"/>
      </rPr>
      <t>:</t>
    </r>
    <r>
      <rPr>
        <sz val="11"/>
        <rFont val="宋体"/>
        <charset val="134"/>
      </rPr>
      <t>国有资本经营预算</t>
    </r>
  </si>
  <si>
    <r>
      <rPr>
        <sz val="11"/>
        <rFont val="宋体"/>
        <charset val="134"/>
      </rPr>
      <t>附表</t>
    </r>
    <r>
      <rPr>
        <sz val="11"/>
        <rFont val="Times New Roman"/>
        <charset val="134"/>
      </rPr>
      <t>1-13</t>
    </r>
  </si>
  <si>
    <t>国有资本经营支出决算表</t>
  </si>
  <si>
    <r>
      <rPr>
        <sz val="11"/>
        <rFont val="宋体"/>
        <charset val="134"/>
      </rPr>
      <t>附表</t>
    </r>
    <r>
      <rPr>
        <sz val="11"/>
        <rFont val="Times New Roman"/>
        <charset val="134"/>
      </rPr>
      <t>1-14</t>
    </r>
  </si>
  <si>
    <t>社会保险基金收入决算表</t>
  </si>
  <si>
    <r>
      <rPr>
        <sz val="11"/>
        <rFont val="宋体"/>
        <charset val="134"/>
      </rPr>
      <t>第四部分</t>
    </r>
    <r>
      <rPr>
        <sz val="11"/>
        <rFont val="Times New Roman"/>
        <charset val="134"/>
      </rPr>
      <t>:</t>
    </r>
    <r>
      <rPr>
        <sz val="11"/>
        <rFont val="宋体"/>
        <charset val="134"/>
      </rPr>
      <t>社会保险基金预算</t>
    </r>
  </si>
  <si>
    <r>
      <rPr>
        <sz val="11"/>
        <rFont val="宋体"/>
        <charset val="134"/>
      </rPr>
      <t>附表</t>
    </r>
    <r>
      <rPr>
        <sz val="11"/>
        <rFont val="Times New Roman"/>
        <charset val="134"/>
      </rPr>
      <t>1-15</t>
    </r>
  </si>
  <si>
    <t>社会保险基金支出决算表</t>
  </si>
  <si>
    <r>
      <rPr>
        <sz val="11"/>
        <rFont val="宋体"/>
        <charset val="134"/>
      </rPr>
      <t>附表</t>
    </r>
    <r>
      <rPr>
        <sz val="11"/>
        <rFont val="Times New Roman"/>
        <charset val="134"/>
      </rPr>
      <t>1-16</t>
    </r>
  </si>
  <si>
    <t>地方政府一般债务和专项债务限额和余额情况表</t>
  </si>
  <si>
    <r>
      <rPr>
        <sz val="11"/>
        <rFont val="宋体"/>
        <charset val="134"/>
      </rPr>
      <t>第五部分：地方政府债务情况</t>
    </r>
  </si>
  <si>
    <t>政府决算公开01表</t>
  </si>
  <si>
    <t xml:space="preserve"> </t>
  </si>
  <si>
    <r>
      <rPr>
        <sz val="11"/>
        <rFont val="宋体"/>
        <charset val="134"/>
      </rPr>
      <t>单位：万元</t>
    </r>
  </si>
  <si>
    <r>
      <rPr>
        <b/>
        <sz val="11"/>
        <rFont val="宋体"/>
        <charset val="134"/>
      </rPr>
      <t>项</t>
    </r>
    <r>
      <rPr>
        <b/>
        <sz val="11"/>
        <rFont val="Times New Roman"/>
        <charset val="134"/>
      </rPr>
      <t xml:space="preserve">                 </t>
    </r>
    <r>
      <rPr>
        <b/>
        <sz val="11"/>
        <rFont val="宋体"/>
        <charset val="134"/>
      </rPr>
      <t>目</t>
    </r>
  </si>
  <si>
    <r>
      <rPr>
        <b/>
        <sz val="11"/>
        <rFont val="宋体"/>
        <charset val="134"/>
      </rPr>
      <t>年初预算数</t>
    </r>
  </si>
  <si>
    <r>
      <rPr>
        <b/>
        <sz val="11"/>
        <rFont val="宋体"/>
        <charset val="134"/>
      </rPr>
      <t>预算数</t>
    </r>
  </si>
  <si>
    <r>
      <rPr>
        <b/>
        <sz val="11"/>
        <rFont val="宋体"/>
        <charset val="134"/>
      </rPr>
      <t>决算数</t>
    </r>
  </si>
  <si>
    <r>
      <rPr>
        <b/>
        <sz val="11"/>
        <rFont val="宋体"/>
        <charset val="134"/>
      </rPr>
      <t>完成预算</t>
    </r>
    <r>
      <rPr>
        <b/>
        <sz val="11"/>
        <rFont val="Times New Roman"/>
        <charset val="134"/>
      </rPr>
      <t>%</t>
    </r>
  </si>
  <si>
    <r>
      <rPr>
        <b/>
        <sz val="11"/>
        <rFont val="宋体"/>
        <charset val="134"/>
      </rPr>
      <t>比上年增长</t>
    </r>
    <r>
      <rPr>
        <b/>
        <sz val="11"/>
        <rFont val="Times New Roman"/>
        <charset val="134"/>
      </rPr>
      <t>%</t>
    </r>
  </si>
  <si>
    <r>
      <rPr>
        <b/>
        <sz val="11"/>
        <rFont val="宋体"/>
        <charset val="134"/>
      </rPr>
      <t>一、税收收入</t>
    </r>
  </si>
  <si>
    <r>
      <rPr>
        <sz val="11"/>
        <rFont val="Times New Roman"/>
        <charset val="134"/>
      </rPr>
      <t xml:space="preserve">    </t>
    </r>
    <r>
      <rPr>
        <sz val="11"/>
        <rFont val="宋体"/>
        <charset val="134"/>
      </rPr>
      <t>增值税</t>
    </r>
  </si>
  <si>
    <r>
      <rPr>
        <sz val="11"/>
        <rFont val="Times New Roman"/>
        <charset val="134"/>
      </rPr>
      <t xml:space="preserve">    </t>
    </r>
    <r>
      <rPr>
        <sz val="11"/>
        <rFont val="宋体"/>
        <charset val="134"/>
      </rPr>
      <t>企业所得税</t>
    </r>
  </si>
  <si>
    <r>
      <rPr>
        <sz val="11"/>
        <rFont val="Times New Roman"/>
        <charset val="134"/>
      </rPr>
      <t xml:space="preserve">    </t>
    </r>
    <r>
      <rPr>
        <sz val="11"/>
        <rFont val="宋体"/>
        <charset val="134"/>
      </rPr>
      <t>企业所得税退税</t>
    </r>
  </si>
  <si>
    <r>
      <rPr>
        <sz val="11"/>
        <rFont val="Times New Roman"/>
        <charset val="134"/>
      </rPr>
      <t xml:space="preserve">    </t>
    </r>
    <r>
      <rPr>
        <sz val="11"/>
        <rFont val="宋体"/>
        <charset val="134"/>
      </rPr>
      <t>个人所得税</t>
    </r>
  </si>
  <si>
    <r>
      <rPr>
        <sz val="11"/>
        <rFont val="Times New Roman"/>
        <charset val="134"/>
      </rPr>
      <t xml:space="preserve">    </t>
    </r>
    <r>
      <rPr>
        <sz val="11"/>
        <rFont val="宋体"/>
        <charset val="134"/>
      </rPr>
      <t>资源税</t>
    </r>
  </si>
  <si>
    <r>
      <rPr>
        <sz val="11"/>
        <rFont val="Times New Roman"/>
        <charset val="134"/>
      </rPr>
      <t xml:space="preserve">    </t>
    </r>
    <r>
      <rPr>
        <sz val="11"/>
        <rFont val="宋体"/>
        <charset val="134"/>
      </rPr>
      <t>城市维护建设税</t>
    </r>
  </si>
  <si>
    <r>
      <rPr>
        <sz val="11"/>
        <rFont val="Times New Roman"/>
        <charset val="134"/>
      </rPr>
      <t xml:space="preserve">    </t>
    </r>
    <r>
      <rPr>
        <sz val="11"/>
        <rFont val="宋体"/>
        <charset val="134"/>
      </rPr>
      <t>房产税</t>
    </r>
  </si>
  <si>
    <r>
      <rPr>
        <sz val="11"/>
        <rFont val="Times New Roman"/>
        <charset val="134"/>
      </rPr>
      <t xml:space="preserve">    </t>
    </r>
    <r>
      <rPr>
        <sz val="11"/>
        <rFont val="宋体"/>
        <charset val="134"/>
      </rPr>
      <t>印花税</t>
    </r>
  </si>
  <si>
    <r>
      <rPr>
        <sz val="11"/>
        <rFont val="Times New Roman"/>
        <charset val="134"/>
      </rPr>
      <t xml:space="preserve">    </t>
    </r>
    <r>
      <rPr>
        <sz val="11"/>
        <rFont val="宋体"/>
        <charset val="134"/>
      </rPr>
      <t>城镇土地使用税</t>
    </r>
  </si>
  <si>
    <r>
      <rPr>
        <sz val="11"/>
        <rFont val="Times New Roman"/>
        <charset val="134"/>
      </rPr>
      <t xml:space="preserve">    </t>
    </r>
    <r>
      <rPr>
        <sz val="11"/>
        <rFont val="宋体"/>
        <charset val="134"/>
      </rPr>
      <t>土地增值税</t>
    </r>
  </si>
  <si>
    <r>
      <rPr>
        <sz val="11"/>
        <rFont val="Times New Roman"/>
        <charset val="134"/>
      </rPr>
      <t xml:space="preserve">    </t>
    </r>
    <r>
      <rPr>
        <sz val="11"/>
        <rFont val="宋体"/>
        <charset val="134"/>
      </rPr>
      <t>车船税</t>
    </r>
  </si>
  <si>
    <r>
      <rPr>
        <sz val="11"/>
        <rFont val="Times New Roman"/>
        <charset val="134"/>
      </rPr>
      <t xml:space="preserve">    </t>
    </r>
    <r>
      <rPr>
        <sz val="11"/>
        <rFont val="宋体"/>
        <charset val="134"/>
      </rPr>
      <t>耕地占用税</t>
    </r>
  </si>
  <si>
    <r>
      <rPr>
        <sz val="11"/>
        <rFont val="Times New Roman"/>
        <charset val="134"/>
      </rPr>
      <t xml:space="preserve">    </t>
    </r>
    <r>
      <rPr>
        <sz val="11"/>
        <rFont val="宋体"/>
        <charset val="134"/>
      </rPr>
      <t>契税</t>
    </r>
  </si>
  <si>
    <r>
      <rPr>
        <sz val="11"/>
        <rFont val="Times New Roman"/>
        <charset val="134"/>
      </rPr>
      <t xml:space="preserve">    </t>
    </r>
    <r>
      <rPr>
        <sz val="11"/>
        <rFont val="宋体"/>
        <charset val="134"/>
      </rPr>
      <t>烟叶税</t>
    </r>
  </si>
  <si>
    <r>
      <rPr>
        <sz val="11"/>
        <rFont val="Times New Roman"/>
        <charset val="134"/>
      </rPr>
      <t xml:space="preserve">    </t>
    </r>
    <r>
      <rPr>
        <sz val="11"/>
        <rFont val="宋体"/>
        <charset val="134"/>
      </rPr>
      <t>环境保护税</t>
    </r>
  </si>
  <si>
    <r>
      <rPr>
        <sz val="11"/>
        <rFont val="Times New Roman"/>
        <charset val="134"/>
      </rPr>
      <t xml:space="preserve">    </t>
    </r>
    <r>
      <rPr>
        <sz val="11"/>
        <rFont val="宋体"/>
        <charset val="134"/>
      </rPr>
      <t>其他税收收入</t>
    </r>
  </si>
  <si>
    <r>
      <rPr>
        <b/>
        <sz val="11"/>
        <rFont val="宋体"/>
        <charset val="134"/>
      </rPr>
      <t>二、非税收入</t>
    </r>
  </si>
  <si>
    <t>专项收入</t>
  </si>
  <si>
    <t>行政事业性收费收入</t>
  </si>
  <si>
    <t>罚没收入</t>
  </si>
  <si>
    <r>
      <rPr>
        <sz val="11"/>
        <rFont val="Times New Roman"/>
        <charset val="134"/>
      </rPr>
      <t xml:space="preserve"> </t>
    </r>
    <r>
      <rPr>
        <sz val="11"/>
        <rFont val="宋体"/>
        <charset val="134"/>
      </rPr>
      <t>国有资本经营收入</t>
    </r>
  </si>
  <si>
    <t>国有资源（资产）有偿使用收入</t>
  </si>
  <si>
    <t>捐赠收入</t>
  </si>
  <si>
    <t>政府住房基金收入</t>
  </si>
  <si>
    <t>其他收入</t>
  </si>
  <si>
    <r>
      <rPr>
        <b/>
        <sz val="11"/>
        <rFont val="宋体"/>
        <charset val="134"/>
      </rPr>
      <t>本级收入合计</t>
    </r>
  </si>
  <si>
    <r>
      <rPr>
        <b/>
        <sz val="11"/>
        <rFont val="宋体"/>
        <charset val="134"/>
      </rPr>
      <t>地方政府一般债务收入</t>
    </r>
  </si>
  <si>
    <r>
      <rPr>
        <b/>
        <sz val="11"/>
        <rFont val="宋体"/>
        <charset val="134"/>
      </rPr>
      <t>转移性收入</t>
    </r>
  </si>
  <si>
    <r>
      <rPr>
        <sz val="11"/>
        <rFont val="Times New Roman"/>
        <charset val="134"/>
      </rPr>
      <t xml:space="preserve">  </t>
    </r>
    <r>
      <rPr>
        <sz val="11"/>
        <rFont val="宋体"/>
        <charset val="134"/>
      </rPr>
      <t>返还性收入</t>
    </r>
  </si>
  <si>
    <r>
      <rPr>
        <sz val="11"/>
        <rFont val="Times New Roman"/>
        <charset val="134"/>
      </rPr>
      <t xml:space="preserve">  </t>
    </r>
    <r>
      <rPr>
        <sz val="11"/>
        <rFont val="宋体"/>
        <charset val="134"/>
      </rPr>
      <t>一般性转移支付收入</t>
    </r>
  </si>
  <si>
    <r>
      <rPr>
        <sz val="11"/>
        <rFont val="Times New Roman"/>
        <charset val="134"/>
      </rPr>
      <t xml:space="preserve">  </t>
    </r>
    <r>
      <rPr>
        <sz val="11"/>
        <rFont val="宋体"/>
        <charset val="134"/>
      </rPr>
      <t>专项转移支付收入</t>
    </r>
  </si>
  <si>
    <r>
      <rPr>
        <sz val="11"/>
        <rFont val="Times New Roman"/>
        <charset val="134"/>
      </rPr>
      <t xml:space="preserve">  </t>
    </r>
    <r>
      <rPr>
        <sz val="11"/>
        <rFont val="宋体"/>
        <charset val="134"/>
      </rPr>
      <t>下级上解收入</t>
    </r>
  </si>
  <si>
    <r>
      <rPr>
        <sz val="11"/>
        <rFont val="Times New Roman"/>
        <charset val="134"/>
      </rPr>
      <t xml:space="preserve">  </t>
    </r>
    <r>
      <rPr>
        <sz val="11"/>
        <rFont val="宋体"/>
        <charset val="134"/>
      </rPr>
      <t>接受其他地区援助收入</t>
    </r>
  </si>
  <si>
    <r>
      <rPr>
        <sz val="11"/>
        <rFont val="Times New Roman"/>
        <charset val="134"/>
      </rPr>
      <t xml:space="preserve">  </t>
    </r>
    <r>
      <rPr>
        <sz val="11"/>
        <rFont val="宋体"/>
        <charset val="134"/>
      </rPr>
      <t>调入资金</t>
    </r>
  </si>
  <si>
    <r>
      <rPr>
        <sz val="11"/>
        <rFont val="Times New Roman"/>
        <charset val="134"/>
      </rPr>
      <t xml:space="preserve">  </t>
    </r>
    <r>
      <rPr>
        <sz val="11"/>
        <rFont val="宋体"/>
        <charset val="134"/>
      </rPr>
      <t>动用预算稳定调节基金</t>
    </r>
  </si>
  <si>
    <r>
      <rPr>
        <sz val="11"/>
        <rFont val="Times New Roman"/>
        <charset val="134"/>
      </rPr>
      <t xml:space="preserve">  </t>
    </r>
    <r>
      <rPr>
        <sz val="11"/>
        <rFont val="宋体"/>
        <charset val="134"/>
      </rPr>
      <t>地方政府一般债务转贷收入</t>
    </r>
  </si>
  <si>
    <r>
      <rPr>
        <sz val="11"/>
        <rFont val="Times New Roman"/>
        <charset val="134"/>
      </rPr>
      <t xml:space="preserve">  </t>
    </r>
    <r>
      <rPr>
        <sz val="11"/>
        <rFont val="宋体"/>
        <charset val="134"/>
      </rPr>
      <t>上年结转结余收入</t>
    </r>
  </si>
  <si>
    <r>
      <rPr>
        <b/>
        <sz val="11"/>
        <rFont val="宋体"/>
        <charset val="134"/>
      </rPr>
      <t>收入总计</t>
    </r>
  </si>
  <si>
    <r>
      <rPr>
        <sz val="11"/>
        <rFont val="宋体"/>
        <charset val="134"/>
      </rPr>
      <t>注：完成预算</t>
    </r>
    <r>
      <rPr>
        <sz val="11"/>
        <rFont val="Times New Roman"/>
        <charset val="134"/>
      </rPr>
      <t>%=</t>
    </r>
    <r>
      <rPr>
        <sz val="11"/>
        <rFont val="宋体"/>
        <charset val="134"/>
      </rPr>
      <t>决算数</t>
    </r>
    <r>
      <rPr>
        <sz val="11"/>
        <rFont val="Times New Roman"/>
        <charset val="134"/>
      </rPr>
      <t>/</t>
    </r>
    <r>
      <rPr>
        <sz val="11"/>
        <rFont val="宋体"/>
        <charset val="134"/>
      </rPr>
      <t>预算数</t>
    </r>
    <r>
      <rPr>
        <sz val="11"/>
        <rFont val="Times New Roman"/>
        <charset val="134"/>
      </rPr>
      <t>*100</t>
    </r>
    <r>
      <rPr>
        <sz val="11"/>
        <rFont val="宋体"/>
        <charset val="134"/>
      </rPr>
      <t>；比上年增长</t>
    </r>
    <r>
      <rPr>
        <sz val="11"/>
        <rFont val="Times New Roman"/>
        <charset val="134"/>
      </rPr>
      <t>%=</t>
    </r>
    <r>
      <rPr>
        <sz val="11"/>
        <rFont val="宋体"/>
        <charset val="134"/>
      </rPr>
      <t>（决算数</t>
    </r>
    <r>
      <rPr>
        <sz val="11"/>
        <rFont val="Times New Roman"/>
        <charset val="134"/>
      </rPr>
      <t>-</t>
    </r>
    <r>
      <rPr>
        <sz val="11"/>
        <rFont val="宋体"/>
        <charset val="134"/>
      </rPr>
      <t>上年决算数）</t>
    </r>
    <r>
      <rPr>
        <sz val="11"/>
        <rFont val="Times New Roman"/>
        <charset val="134"/>
      </rPr>
      <t>/</t>
    </r>
    <r>
      <rPr>
        <sz val="11"/>
        <rFont val="宋体"/>
        <charset val="134"/>
      </rPr>
      <t>上年决算数</t>
    </r>
    <r>
      <rPr>
        <sz val="11"/>
        <rFont val="Times New Roman"/>
        <charset val="134"/>
      </rPr>
      <t>*100</t>
    </r>
    <r>
      <rPr>
        <sz val="11"/>
        <rFont val="宋体"/>
        <charset val="134"/>
      </rPr>
      <t>，下同。</t>
    </r>
  </si>
  <si>
    <t>政府决算公开02表</t>
  </si>
  <si>
    <r>
      <rPr>
        <b/>
        <sz val="11"/>
        <rFont val="宋体"/>
        <charset val="134"/>
      </rPr>
      <t>项</t>
    </r>
    <r>
      <rPr>
        <b/>
        <sz val="11"/>
        <rFont val="Times New Roman"/>
        <charset val="134"/>
      </rPr>
      <t xml:space="preserve">       </t>
    </r>
    <r>
      <rPr>
        <b/>
        <sz val="11"/>
        <rFont val="宋体"/>
        <charset val="134"/>
      </rPr>
      <t>目</t>
    </r>
  </si>
  <si>
    <r>
      <rPr>
        <b/>
        <sz val="11"/>
        <rFont val="宋体"/>
        <charset val="134"/>
      </rPr>
      <t>一、一般公共服务支出</t>
    </r>
  </si>
  <si>
    <r>
      <rPr>
        <sz val="11"/>
        <rFont val="宋体"/>
        <charset val="134"/>
      </rPr>
      <t>一、一般公共服务支出</t>
    </r>
  </si>
  <si>
    <r>
      <rPr>
        <sz val="11"/>
        <rFont val="宋体"/>
        <charset val="134"/>
      </rPr>
      <t>二、外交支出</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</si>
  <si>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</si>
  <si>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</si>
  <si>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</si>
  <si>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</si>
  <si>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</si>
  <si>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</si>
  <si>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t>九、医疗卫生与计划生育支出</t>
  </si>
  <si>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</si>
  <si>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</si>
  <si>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</si>
  <si>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</si>
  <si>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</si>
  <si>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</si>
  <si>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</si>
  <si>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</si>
  <si>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t>十八、国土海洋气象等支出</t>
  </si>
  <si>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</si>
  <si>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</si>
  <si>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</si>
  <si>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二十一、预备费</t>
    </r>
  </si>
  <si>
    <r>
      <rPr>
        <sz val="11"/>
        <rFont val="宋体"/>
        <charset val="134"/>
      </rPr>
      <t>二十二、债务付息支出</t>
    </r>
  </si>
  <si>
    <r>
      <rPr>
        <sz val="11"/>
        <rFont val="宋体"/>
        <charset val="134"/>
      </rPr>
      <t>二十三、债务发行费用支出</t>
    </r>
  </si>
  <si>
    <r>
      <rPr>
        <sz val="11"/>
        <rFont val="宋体"/>
        <charset val="134"/>
      </rPr>
      <t>二十四、其他支出</t>
    </r>
  </si>
  <si>
    <r>
      <rPr>
        <b/>
        <sz val="11"/>
        <rFont val="宋体"/>
        <charset val="134"/>
      </rPr>
      <t>本级支出合计</t>
    </r>
  </si>
  <si>
    <r>
      <rPr>
        <b/>
        <sz val="11"/>
        <rFont val="宋体"/>
        <charset val="134"/>
      </rPr>
      <t>预备费</t>
    </r>
  </si>
  <si>
    <r>
      <rPr>
        <b/>
        <sz val="11"/>
        <rFont val="宋体"/>
        <charset val="134"/>
      </rPr>
      <t>地方政府一般债务还本支出</t>
    </r>
  </si>
  <si>
    <r>
      <rPr>
        <b/>
        <sz val="11"/>
        <rFont val="宋体"/>
        <charset val="134"/>
      </rPr>
      <t>转移性支出</t>
    </r>
  </si>
  <si>
    <r>
      <rPr>
        <sz val="11"/>
        <rFont val="Times New Roman"/>
        <charset val="134"/>
      </rPr>
      <t xml:space="preserve">  </t>
    </r>
    <r>
      <rPr>
        <sz val="11"/>
        <rFont val="宋体"/>
        <charset val="134"/>
      </rPr>
      <t>返还性支出</t>
    </r>
  </si>
  <si>
    <r>
      <rPr>
        <sz val="11"/>
        <rFont val="Times New Roman"/>
        <charset val="134"/>
      </rPr>
      <t xml:space="preserve">  </t>
    </r>
    <r>
      <rPr>
        <sz val="11"/>
        <rFont val="宋体"/>
        <charset val="134"/>
      </rPr>
      <t>一般性转移支付</t>
    </r>
  </si>
  <si>
    <r>
      <rPr>
        <sz val="11"/>
        <rFont val="Times New Roman"/>
        <charset val="134"/>
      </rPr>
      <t xml:space="preserve">  </t>
    </r>
    <r>
      <rPr>
        <sz val="11"/>
        <rFont val="宋体"/>
        <charset val="134"/>
      </rPr>
      <t>专项转移支付</t>
    </r>
  </si>
  <si>
    <r>
      <rPr>
        <sz val="11"/>
        <rFont val="Times New Roman"/>
        <charset val="134"/>
      </rPr>
      <t xml:space="preserve">  </t>
    </r>
    <r>
      <rPr>
        <sz val="11"/>
        <rFont val="宋体"/>
        <charset val="134"/>
      </rPr>
      <t>上解上级支出</t>
    </r>
  </si>
  <si>
    <r>
      <rPr>
        <sz val="11"/>
        <rFont val="Times New Roman"/>
        <charset val="134"/>
      </rPr>
      <t xml:space="preserve">  </t>
    </r>
    <r>
      <rPr>
        <sz val="11"/>
        <rFont val="宋体"/>
        <charset val="134"/>
      </rPr>
      <t>援助其他地区支出</t>
    </r>
  </si>
  <si>
    <r>
      <rPr>
        <sz val="11"/>
        <rFont val="Times New Roman"/>
        <charset val="134"/>
      </rPr>
      <t xml:space="preserve">  </t>
    </r>
    <r>
      <rPr>
        <sz val="11"/>
        <rFont val="宋体"/>
        <charset val="134"/>
      </rPr>
      <t>调出资金</t>
    </r>
  </si>
  <si>
    <r>
      <rPr>
        <sz val="11"/>
        <rFont val="Times New Roman"/>
        <charset val="134"/>
      </rPr>
      <t xml:space="preserve">  </t>
    </r>
    <r>
      <rPr>
        <sz val="11"/>
        <rFont val="宋体"/>
        <charset val="134"/>
      </rPr>
      <t>安排预算稳定调节基金</t>
    </r>
  </si>
  <si>
    <r>
      <rPr>
        <sz val="11"/>
        <rFont val="Times New Roman"/>
        <charset val="134"/>
      </rPr>
      <t xml:space="preserve">  </t>
    </r>
    <r>
      <rPr>
        <sz val="11"/>
        <rFont val="宋体"/>
        <charset val="134"/>
      </rPr>
      <t>补充预算周转金</t>
    </r>
  </si>
  <si>
    <r>
      <rPr>
        <sz val="11"/>
        <rFont val="Times New Roman"/>
        <charset val="134"/>
      </rPr>
      <t xml:space="preserve">  </t>
    </r>
    <r>
      <rPr>
        <sz val="11"/>
        <rFont val="宋体"/>
        <charset val="134"/>
      </rPr>
      <t>地方政府一般债务转贷支出</t>
    </r>
  </si>
  <si>
    <r>
      <rPr>
        <sz val="11"/>
        <rFont val="Times New Roman"/>
        <charset val="134"/>
      </rPr>
      <t xml:space="preserve">  </t>
    </r>
    <r>
      <rPr>
        <sz val="11"/>
        <rFont val="宋体"/>
        <charset val="134"/>
      </rPr>
      <t>年终结转结余</t>
    </r>
  </si>
  <si>
    <r>
      <rPr>
        <b/>
        <sz val="11"/>
        <rFont val="宋体"/>
        <charset val="134"/>
      </rPr>
      <t>支出总计</t>
    </r>
  </si>
  <si>
    <t>政府决算公开03表</t>
  </si>
  <si>
    <r>
      <rPr>
        <b/>
        <sz val="11"/>
        <rFont val="Times New Roman"/>
        <charset val="134"/>
      </rPr>
      <t xml:space="preserve">  </t>
    </r>
    <r>
      <rPr>
        <b/>
        <sz val="11"/>
        <rFont val="宋体"/>
        <charset val="134"/>
      </rPr>
      <t>一、一般公共服务</t>
    </r>
  </si>
  <si>
    <r>
      <rPr>
        <sz val="11"/>
        <rFont val="Times New Roman"/>
        <charset val="134"/>
      </rPr>
      <t xml:space="preserve">    </t>
    </r>
    <r>
      <rPr>
        <sz val="11"/>
        <rFont val="宋体"/>
        <charset val="134"/>
      </rPr>
      <t>人大事务</t>
    </r>
  </si>
  <si>
    <r>
      <rPr>
        <sz val="11"/>
        <rFont val="Times New Roman"/>
        <charset val="134"/>
      </rPr>
      <t xml:space="preserve">      </t>
    </r>
    <r>
      <rPr>
        <sz val="11"/>
        <rFont val="宋体"/>
        <charset val="134"/>
      </rPr>
      <t>行政运行</t>
    </r>
  </si>
  <si>
    <r>
      <rPr>
        <sz val="11"/>
        <rFont val="Times New Roman"/>
        <charset val="134"/>
      </rPr>
      <t xml:space="preserve">      </t>
    </r>
    <r>
      <rPr>
        <sz val="11"/>
        <rFont val="宋体"/>
        <charset val="134"/>
      </rPr>
      <t>一般行政管理事务</t>
    </r>
  </si>
  <si>
    <r>
      <rPr>
        <sz val="11"/>
        <rFont val="Times New Roman"/>
        <charset val="134"/>
      </rPr>
      <t xml:space="preserve">      </t>
    </r>
    <r>
      <rPr>
        <sz val="11"/>
        <rFont val="宋体"/>
        <charset val="134"/>
      </rPr>
      <t>机关服务</t>
    </r>
  </si>
  <si>
    <r>
      <rPr>
        <sz val="11"/>
        <rFont val="Times New Roman"/>
        <charset val="134"/>
      </rPr>
      <t xml:space="preserve">      </t>
    </r>
    <r>
      <rPr>
        <sz val="11"/>
        <rFont val="宋体"/>
        <charset val="134"/>
      </rPr>
      <t>人大会议</t>
    </r>
  </si>
  <si>
    <r>
      <rPr>
        <sz val="11"/>
        <rFont val="Times New Roman"/>
        <charset val="134"/>
      </rPr>
      <t xml:space="preserve">      </t>
    </r>
    <r>
      <rPr>
        <sz val="11"/>
        <rFont val="宋体"/>
        <charset val="134"/>
      </rPr>
      <t>人大立法</t>
    </r>
  </si>
  <si>
    <r>
      <rPr>
        <sz val="11"/>
        <rFont val="Times New Roman"/>
        <charset val="134"/>
      </rPr>
      <t xml:space="preserve">      </t>
    </r>
    <r>
      <rPr>
        <sz val="11"/>
        <rFont val="宋体"/>
        <charset val="134"/>
      </rPr>
      <t>人大监督</t>
    </r>
  </si>
  <si>
    <r>
      <rPr>
        <sz val="11"/>
        <rFont val="Times New Roman"/>
        <charset val="134"/>
      </rPr>
      <t xml:space="preserve">      </t>
    </r>
    <r>
      <rPr>
        <sz val="11"/>
        <rFont val="宋体"/>
        <charset val="134"/>
      </rPr>
      <t>人大代表履职能力提升</t>
    </r>
  </si>
  <si>
    <r>
      <rPr>
        <sz val="11"/>
        <rFont val="Times New Roman"/>
        <charset val="134"/>
      </rPr>
      <t xml:space="preserve">      </t>
    </r>
    <r>
      <rPr>
        <sz val="11"/>
        <rFont val="宋体"/>
        <charset val="134"/>
      </rPr>
      <t>代表工作</t>
    </r>
  </si>
  <si>
    <r>
      <rPr>
        <sz val="11"/>
        <rFont val="Times New Roman"/>
        <charset val="134"/>
      </rPr>
      <t xml:space="preserve">      </t>
    </r>
    <r>
      <rPr>
        <sz val="11"/>
        <rFont val="宋体"/>
        <charset val="134"/>
      </rPr>
      <t>人大信访工作</t>
    </r>
  </si>
  <si>
    <r>
      <rPr>
        <sz val="11"/>
        <rFont val="Times New Roman"/>
        <charset val="134"/>
      </rPr>
      <t xml:space="preserve">      </t>
    </r>
    <r>
      <rPr>
        <sz val="11"/>
        <rFont val="宋体"/>
        <charset val="134"/>
      </rPr>
      <t>事业运行</t>
    </r>
  </si>
  <si>
    <r>
      <rPr>
        <sz val="11"/>
        <rFont val="Times New Roman"/>
        <charset val="134"/>
      </rPr>
      <t xml:space="preserve">      </t>
    </r>
    <r>
      <rPr>
        <sz val="11"/>
        <rFont val="宋体"/>
        <charset val="134"/>
      </rPr>
      <t>其他人大事务</t>
    </r>
  </si>
  <si>
    <r>
      <rPr>
        <sz val="11"/>
        <rFont val="Times New Roman"/>
        <charset val="134"/>
      </rPr>
      <t xml:space="preserve">    </t>
    </r>
    <r>
      <rPr>
        <sz val="11"/>
        <rFont val="宋体"/>
        <charset val="134"/>
      </rPr>
      <t>政协事务</t>
    </r>
  </si>
  <si>
    <r>
      <rPr>
        <sz val="11"/>
        <rFont val="Times New Roman"/>
        <charset val="134"/>
      </rPr>
      <t xml:space="preserve">      </t>
    </r>
    <r>
      <rPr>
        <sz val="11"/>
        <rFont val="宋体"/>
        <charset val="134"/>
      </rPr>
      <t>政协会议</t>
    </r>
  </si>
  <si>
    <r>
      <rPr>
        <sz val="11"/>
        <rFont val="Times New Roman"/>
        <charset val="134"/>
      </rPr>
      <t xml:space="preserve">      </t>
    </r>
    <r>
      <rPr>
        <sz val="11"/>
        <rFont val="宋体"/>
        <charset val="134"/>
      </rPr>
      <t>委员视察</t>
    </r>
  </si>
  <si>
    <r>
      <rPr>
        <sz val="11"/>
        <rFont val="Times New Roman"/>
        <charset val="134"/>
      </rPr>
      <t xml:space="preserve">      </t>
    </r>
    <r>
      <rPr>
        <sz val="11"/>
        <rFont val="宋体"/>
        <charset val="134"/>
      </rPr>
      <t>参政议政</t>
    </r>
  </si>
  <si>
    <r>
      <rPr>
        <sz val="11"/>
        <rFont val="Times New Roman"/>
        <charset val="134"/>
      </rPr>
      <t xml:space="preserve">      </t>
    </r>
    <r>
      <rPr>
        <sz val="11"/>
        <rFont val="宋体"/>
        <charset val="134"/>
      </rPr>
      <t>其他政协事务</t>
    </r>
  </si>
  <si>
    <r>
      <rPr>
        <sz val="11"/>
        <rFont val="Times New Roman"/>
        <charset val="134"/>
      </rPr>
      <t xml:space="preserve">    </t>
    </r>
    <r>
      <rPr>
        <sz val="11"/>
        <rFont val="宋体"/>
        <charset val="134"/>
      </rPr>
      <t>政府办公厅</t>
    </r>
    <r>
      <rPr>
        <sz val="11"/>
        <rFont val="Times New Roman"/>
        <charset val="134"/>
      </rPr>
      <t>(</t>
    </r>
    <r>
      <rPr>
        <sz val="11"/>
        <rFont val="宋体"/>
        <charset val="134"/>
      </rPr>
      <t>室</t>
    </r>
    <r>
      <rPr>
        <sz val="11"/>
        <rFont val="Times New Roman"/>
        <charset val="134"/>
      </rPr>
      <t>)</t>
    </r>
    <r>
      <rPr>
        <sz val="11"/>
        <rFont val="宋体"/>
        <charset val="134"/>
      </rPr>
      <t>及相关机构事务</t>
    </r>
  </si>
  <si>
    <r>
      <rPr>
        <sz val="11"/>
        <rFont val="Times New Roman"/>
        <charset val="134"/>
      </rPr>
      <t xml:space="preserve">      </t>
    </r>
    <r>
      <rPr>
        <sz val="11"/>
        <rFont val="宋体"/>
        <charset val="134"/>
      </rPr>
      <t>专项服务</t>
    </r>
  </si>
  <si>
    <r>
      <rPr>
        <sz val="11"/>
        <rFont val="Times New Roman"/>
        <charset val="134"/>
      </rPr>
      <t xml:space="preserve">      </t>
    </r>
    <r>
      <rPr>
        <sz val="11"/>
        <rFont val="宋体"/>
        <charset val="134"/>
      </rPr>
      <t>专项业务活动</t>
    </r>
  </si>
  <si>
    <r>
      <rPr>
        <sz val="11"/>
        <rFont val="Times New Roman"/>
        <charset val="134"/>
      </rPr>
      <t xml:space="preserve">      </t>
    </r>
    <r>
      <rPr>
        <sz val="11"/>
        <rFont val="宋体"/>
        <charset val="134"/>
      </rPr>
      <t>政务公开审批</t>
    </r>
  </si>
  <si>
    <r>
      <rPr>
        <sz val="11"/>
        <rFont val="Times New Roman"/>
        <charset val="134"/>
      </rPr>
      <t xml:space="preserve">      </t>
    </r>
    <r>
      <rPr>
        <sz val="11"/>
        <rFont val="宋体"/>
        <charset val="134"/>
      </rPr>
      <t>信访事务</t>
    </r>
  </si>
  <si>
    <r>
      <rPr>
        <sz val="11"/>
        <rFont val="Times New Roman"/>
        <charset val="134"/>
      </rPr>
      <t xml:space="preserve">      </t>
    </r>
    <r>
      <rPr>
        <sz val="11"/>
        <rFont val="宋体"/>
        <charset val="134"/>
      </rPr>
      <t>参事事务</t>
    </r>
  </si>
  <si>
    <r>
      <rPr>
        <sz val="11"/>
        <rFont val="Times New Roman"/>
        <charset val="134"/>
      </rPr>
      <t xml:space="preserve">      </t>
    </r>
    <r>
      <rPr>
        <sz val="11"/>
        <rFont val="宋体"/>
        <charset val="134"/>
      </rPr>
      <t>其他政府办公厅</t>
    </r>
    <r>
      <rPr>
        <sz val="11"/>
        <rFont val="Times New Roman"/>
        <charset val="134"/>
      </rPr>
      <t>(</t>
    </r>
    <r>
      <rPr>
        <sz val="11"/>
        <rFont val="宋体"/>
        <charset val="134"/>
      </rPr>
      <t>室</t>
    </r>
    <r>
      <rPr>
        <sz val="11"/>
        <rFont val="Times New Roman"/>
        <charset val="134"/>
      </rPr>
      <t>)</t>
    </r>
    <r>
      <rPr>
        <sz val="11"/>
        <rFont val="宋体"/>
        <charset val="134"/>
      </rPr>
      <t>及相关机构事务</t>
    </r>
  </si>
  <si>
    <r>
      <rPr>
        <sz val="11"/>
        <rFont val="Times New Roman"/>
        <charset val="134"/>
      </rPr>
      <t xml:space="preserve">    </t>
    </r>
    <r>
      <rPr>
        <sz val="11"/>
        <rFont val="宋体"/>
        <charset val="134"/>
      </rPr>
      <t>发展与改革事务</t>
    </r>
  </si>
  <si>
    <r>
      <rPr>
        <sz val="11"/>
        <rFont val="Times New Roman"/>
        <charset val="134"/>
      </rPr>
      <t xml:space="preserve">      </t>
    </r>
    <r>
      <rPr>
        <sz val="11"/>
        <rFont val="宋体"/>
        <charset val="134"/>
      </rPr>
      <t>战略规划与实施</t>
    </r>
  </si>
  <si>
    <r>
      <rPr>
        <sz val="11"/>
        <rFont val="Times New Roman"/>
        <charset val="134"/>
      </rPr>
      <t xml:space="preserve">      </t>
    </r>
    <r>
      <rPr>
        <sz val="11"/>
        <rFont val="宋体"/>
        <charset val="134"/>
      </rPr>
      <t>日常经济运行调节</t>
    </r>
  </si>
  <si>
    <r>
      <rPr>
        <sz val="11"/>
        <rFont val="Times New Roman"/>
        <charset val="134"/>
      </rPr>
      <t xml:space="preserve">      </t>
    </r>
    <r>
      <rPr>
        <sz val="11"/>
        <rFont val="宋体"/>
        <charset val="134"/>
      </rPr>
      <t>社会事业发展规划</t>
    </r>
  </si>
  <si>
    <r>
      <rPr>
        <sz val="11"/>
        <rFont val="Times New Roman"/>
        <charset val="134"/>
      </rPr>
      <t xml:space="preserve">      </t>
    </r>
    <r>
      <rPr>
        <sz val="11"/>
        <rFont val="宋体"/>
        <charset val="134"/>
      </rPr>
      <t>经济体制改革研究</t>
    </r>
  </si>
  <si>
    <r>
      <rPr>
        <sz val="11"/>
        <rFont val="Times New Roman"/>
        <charset val="134"/>
      </rPr>
      <t xml:space="preserve">      </t>
    </r>
    <r>
      <rPr>
        <sz val="11"/>
        <rFont val="宋体"/>
        <charset val="134"/>
      </rPr>
      <t>物价管理</t>
    </r>
  </si>
  <si>
    <r>
      <rPr>
        <sz val="11"/>
        <rFont val="Times New Roman"/>
        <charset val="134"/>
      </rPr>
      <t xml:space="preserve">      </t>
    </r>
    <r>
      <rPr>
        <sz val="11"/>
        <rFont val="宋体"/>
        <charset val="134"/>
      </rPr>
      <t>其他发展与改革事务</t>
    </r>
  </si>
  <si>
    <r>
      <rPr>
        <sz val="11"/>
        <rFont val="Times New Roman"/>
        <charset val="134"/>
      </rPr>
      <t xml:space="preserve">    </t>
    </r>
    <r>
      <rPr>
        <sz val="11"/>
        <rFont val="宋体"/>
        <charset val="134"/>
      </rPr>
      <t>统计信息事务</t>
    </r>
  </si>
  <si>
    <r>
      <rPr>
        <sz val="11"/>
        <rFont val="Times New Roman"/>
        <charset val="134"/>
      </rPr>
      <t xml:space="preserve">      </t>
    </r>
    <r>
      <rPr>
        <sz val="11"/>
        <rFont val="宋体"/>
        <charset val="134"/>
      </rPr>
      <t>信息事务</t>
    </r>
  </si>
  <si>
    <r>
      <rPr>
        <sz val="11"/>
        <rFont val="Times New Roman"/>
        <charset val="134"/>
      </rPr>
      <t xml:space="preserve">      </t>
    </r>
    <r>
      <rPr>
        <sz val="11"/>
        <rFont val="宋体"/>
        <charset val="134"/>
      </rPr>
      <t>专项统计业务</t>
    </r>
  </si>
  <si>
    <r>
      <rPr>
        <sz val="11"/>
        <rFont val="Times New Roman"/>
        <charset val="134"/>
      </rPr>
      <t xml:space="preserve">      </t>
    </r>
    <r>
      <rPr>
        <sz val="11"/>
        <rFont val="宋体"/>
        <charset val="134"/>
      </rPr>
      <t>统计管理</t>
    </r>
  </si>
  <si>
    <r>
      <rPr>
        <sz val="11"/>
        <rFont val="Times New Roman"/>
        <charset val="134"/>
      </rPr>
      <t xml:space="preserve">      </t>
    </r>
    <r>
      <rPr>
        <sz val="11"/>
        <rFont val="宋体"/>
        <charset val="134"/>
      </rPr>
      <t>专项普查活动</t>
    </r>
  </si>
  <si>
    <r>
      <rPr>
        <sz val="11"/>
        <rFont val="Times New Roman"/>
        <charset val="134"/>
      </rPr>
      <t xml:space="preserve">      </t>
    </r>
    <r>
      <rPr>
        <sz val="11"/>
        <rFont val="宋体"/>
        <charset val="134"/>
      </rPr>
      <t>统计抽样调查</t>
    </r>
  </si>
  <si>
    <r>
      <rPr>
        <sz val="11"/>
        <rFont val="Times New Roman"/>
        <charset val="134"/>
      </rPr>
      <t xml:space="preserve">      </t>
    </r>
    <r>
      <rPr>
        <sz val="11"/>
        <rFont val="宋体"/>
        <charset val="134"/>
      </rPr>
      <t>其他统计信息事务</t>
    </r>
  </si>
  <si>
    <r>
      <rPr>
        <sz val="11"/>
        <rFont val="Times New Roman"/>
        <charset val="134"/>
      </rPr>
      <t xml:space="preserve">    </t>
    </r>
    <r>
      <rPr>
        <sz val="11"/>
        <rFont val="宋体"/>
        <charset val="134"/>
      </rPr>
      <t>财政事务</t>
    </r>
  </si>
  <si>
    <r>
      <rPr>
        <sz val="11"/>
        <rFont val="Times New Roman"/>
        <charset val="134"/>
      </rPr>
      <t xml:space="preserve">      </t>
    </r>
    <r>
      <rPr>
        <sz val="11"/>
        <rFont val="宋体"/>
        <charset val="134"/>
      </rPr>
      <t>预算改革业务</t>
    </r>
  </si>
  <si>
    <r>
      <rPr>
        <sz val="11"/>
        <rFont val="Times New Roman"/>
        <charset val="134"/>
      </rPr>
      <t xml:space="preserve">      </t>
    </r>
    <r>
      <rPr>
        <sz val="11"/>
        <rFont val="宋体"/>
        <charset val="134"/>
      </rPr>
      <t>财政国库业务</t>
    </r>
  </si>
  <si>
    <r>
      <rPr>
        <sz val="11"/>
        <rFont val="Times New Roman"/>
        <charset val="134"/>
      </rPr>
      <t xml:space="preserve">      </t>
    </r>
    <r>
      <rPr>
        <sz val="11"/>
        <rFont val="宋体"/>
        <charset val="134"/>
      </rPr>
      <t>财政监察</t>
    </r>
  </si>
  <si>
    <r>
      <rPr>
        <sz val="11"/>
        <rFont val="Times New Roman"/>
        <charset val="134"/>
      </rPr>
      <t xml:space="preserve">      </t>
    </r>
    <r>
      <rPr>
        <sz val="11"/>
        <rFont val="宋体"/>
        <charset val="134"/>
      </rPr>
      <t>信息化建设</t>
    </r>
  </si>
  <si>
    <r>
      <rPr>
        <sz val="11"/>
        <rFont val="Times New Roman"/>
        <charset val="134"/>
      </rPr>
      <t xml:space="preserve">      </t>
    </r>
    <r>
      <rPr>
        <sz val="11"/>
        <rFont val="宋体"/>
        <charset val="134"/>
      </rPr>
      <t>财政委托业务</t>
    </r>
  </si>
  <si>
    <r>
      <rPr>
        <sz val="11"/>
        <rFont val="Times New Roman"/>
        <charset val="134"/>
      </rPr>
      <t xml:space="preserve">      </t>
    </r>
    <r>
      <rPr>
        <sz val="11"/>
        <rFont val="宋体"/>
        <charset val="134"/>
      </rPr>
      <t>其他财政事务</t>
    </r>
  </si>
  <si>
    <r>
      <rPr>
        <sz val="11"/>
        <rFont val="Times New Roman"/>
        <charset val="134"/>
      </rPr>
      <t xml:space="preserve">    </t>
    </r>
    <r>
      <rPr>
        <sz val="11"/>
        <rFont val="宋体"/>
        <charset val="134"/>
      </rPr>
      <t>税收事务</t>
    </r>
  </si>
  <si>
    <r>
      <rPr>
        <sz val="11"/>
        <rFont val="Times New Roman"/>
        <charset val="134"/>
      </rPr>
      <t xml:space="preserve">      </t>
    </r>
    <r>
      <rPr>
        <sz val="11"/>
        <rFont val="宋体"/>
        <charset val="134"/>
      </rPr>
      <t>税务办案</t>
    </r>
  </si>
  <si>
    <r>
      <rPr>
        <sz val="11"/>
        <rFont val="Times New Roman"/>
        <charset val="134"/>
      </rPr>
      <t xml:space="preserve">      </t>
    </r>
    <r>
      <rPr>
        <sz val="11"/>
        <rFont val="宋体"/>
        <charset val="134"/>
      </rPr>
      <t>税务登记证及发票管理</t>
    </r>
  </si>
  <si>
    <r>
      <rPr>
        <sz val="11"/>
        <rFont val="Times New Roman"/>
        <charset val="134"/>
      </rPr>
      <t xml:space="preserve">      </t>
    </r>
    <r>
      <rPr>
        <sz val="11"/>
        <rFont val="宋体"/>
        <charset val="134"/>
      </rPr>
      <t>代扣代收代征税款手续费</t>
    </r>
  </si>
  <si>
    <r>
      <rPr>
        <sz val="11"/>
        <rFont val="Times New Roman"/>
        <charset val="134"/>
      </rPr>
      <t xml:space="preserve">      </t>
    </r>
    <r>
      <rPr>
        <sz val="11"/>
        <rFont val="宋体"/>
        <charset val="134"/>
      </rPr>
      <t>税务宣传</t>
    </r>
  </si>
  <si>
    <r>
      <rPr>
        <sz val="11"/>
        <rFont val="Times New Roman"/>
        <charset val="134"/>
      </rPr>
      <t xml:space="preserve">      </t>
    </r>
    <r>
      <rPr>
        <sz val="11"/>
        <rFont val="宋体"/>
        <charset val="134"/>
      </rPr>
      <t>协税护税</t>
    </r>
  </si>
  <si>
    <r>
      <rPr>
        <sz val="11"/>
        <rFont val="Times New Roman"/>
        <charset val="134"/>
      </rPr>
      <t xml:space="preserve">      </t>
    </r>
    <r>
      <rPr>
        <sz val="11"/>
        <rFont val="宋体"/>
        <charset val="134"/>
      </rPr>
      <t>其他税收事务</t>
    </r>
  </si>
  <si>
    <r>
      <rPr>
        <sz val="11"/>
        <rFont val="Times New Roman"/>
        <charset val="134"/>
      </rPr>
      <t xml:space="preserve">    </t>
    </r>
    <r>
      <rPr>
        <sz val="11"/>
        <rFont val="宋体"/>
        <charset val="134"/>
      </rPr>
      <t>审计事务</t>
    </r>
  </si>
  <si>
    <r>
      <rPr>
        <sz val="11"/>
        <rFont val="Times New Roman"/>
        <charset val="134"/>
      </rPr>
      <t xml:space="preserve">      </t>
    </r>
    <r>
      <rPr>
        <sz val="11"/>
        <rFont val="宋体"/>
        <charset val="134"/>
      </rPr>
      <t>审计业务</t>
    </r>
  </si>
  <si>
    <r>
      <rPr>
        <sz val="11"/>
        <rFont val="Times New Roman"/>
        <charset val="134"/>
      </rPr>
      <t xml:space="preserve">      </t>
    </r>
    <r>
      <rPr>
        <sz val="11"/>
        <rFont val="宋体"/>
        <charset val="134"/>
      </rPr>
      <t>审计管理</t>
    </r>
  </si>
  <si>
    <r>
      <rPr>
        <sz val="11"/>
        <rFont val="Times New Roman"/>
        <charset val="134"/>
      </rPr>
      <t xml:space="preserve">      </t>
    </r>
    <r>
      <rPr>
        <sz val="11"/>
        <rFont val="宋体"/>
        <charset val="134"/>
      </rPr>
      <t>其他审计事务</t>
    </r>
  </si>
  <si>
    <r>
      <rPr>
        <sz val="11"/>
        <rFont val="Times New Roman"/>
        <charset val="134"/>
      </rPr>
      <t xml:space="preserve">    </t>
    </r>
    <r>
      <rPr>
        <sz val="11"/>
        <rFont val="宋体"/>
        <charset val="134"/>
      </rPr>
      <t>海关事务</t>
    </r>
  </si>
  <si>
    <r>
      <rPr>
        <sz val="11"/>
        <rFont val="Times New Roman"/>
        <charset val="134"/>
      </rPr>
      <t xml:space="preserve">      </t>
    </r>
    <r>
      <rPr>
        <sz val="11"/>
        <rFont val="宋体"/>
        <charset val="134"/>
      </rPr>
      <t>缉私办案</t>
    </r>
  </si>
  <si>
    <r>
      <rPr>
        <sz val="11"/>
        <rFont val="Times New Roman"/>
        <charset val="134"/>
      </rPr>
      <t xml:space="preserve">      </t>
    </r>
    <r>
      <rPr>
        <sz val="11"/>
        <rFont val="宋体"/>
        <charset val="134"/>
      </rPr>
      <t>口岸管理</t>
    </r>
  </si>
  <si>
    <r>
      <rPr>
        <sz val="11"/>
        <rFont val="Times New Roman"/>
        <charset val="134"/>
      </rPr>
      <t xml:space="preserve">      </t>
    </r>
    <r>
      <rPr>
        <sz val="11"/>
        <rFont val="宋体"/>
        <charset val="134"/>
      </rPr>
      <t>海关关务</t>
    </r>
  </si>
  <si>
    <r>
      <rPr>
        <sz val="11"/>
        <rFont val="Times New Roman"/>
        <charset val="134"/>
      </rPr>
      <t xml:space="preserve">      </t>
    </r>
    <r>
      <rPr>
        <sz val="11"/>
        <rFont val="宋体"/>
        <charset val="134"/>
      </rPr>
      <t>关税征管</t>
    </r>
  </si>
  <si>
    <r>
      <rPr>
        <sz val="11"/>
        <rFont val="Times New Roman"/>
        <charset val="134"/>
      </rPr>
      <t xml:space="preserve">      </t>
    </r>
    <r>
      <rPr>
        <sz val="11"/>
        <rFont val="宋体"/>
        <charset val="134"/>
      </rPr>
      <t>海关监管</t>
    </r>
  </si>
  <si>
    <r>
      <rPr>
        <sz val="11"/>
        <rFont val="Times New Roman"/>
        <charset val="134"/>
      </rPr>
      <t xml:space="preserve">      </t>
    </r>
    <r>
      <rPr>
        <sz val="11"/>
        <rFont val="宋体"/>
        <charset val="134"/>
      </rPr>
      <t>检验检疫</t>
    </r>
  </si>
  <si>
    <r>
      <rPr>
        <sz val="11"/>
        <rFont val="Times New Roman"/>
        <charset val="134"/>
      </rPr>
      <t xml:space="preserve">      </t>
    </r>
    <r>
      <rPr>
        <sz val="11"/>
        <rFont val="宋体"/>
        <charset val="134"/>
      </rPr>
      <t>其他海关事务</t>
    </r>
  </si>
  <si>
    <r>
      <rPr>
        <sz val="11"/>
        <rFont val="Times New Roman"/>
        <charset val="134"/>
      </rPr>
      <t xml:space="preserve">    </t>
    </r>
    <r>
      <rPr>
        <sz val="11"/>
        <rFont val="宋体"/>
        <charset val="134"/>
      </rPr>
      <t>人力资源事务</t>
    </r>
  </si>
  <si>
    <r>
      <rPr>
        <sz val="11"/>
        <rFont val="Times New Roman"/>
        <charset val="134"/>
      </rPr>
      <t xml:space="preserve">      </t>
    </r>
    <r>
      <rPr>
        <sz val="11"/>
        <rFont val="宋体"/>
        <charset val="134"/>
      </rPr>
      <t>政府特殊津贴</t>
    </r>
  </si>
  <si>
    <r>
      <rPr>
        <sz val="11"/>
        <rFont val="Times New Roman"/>
        <charset val="134"/>
      </rPr>
      <t xml:space="preserve">      </t>
    </r>
    <r>
      <rPr>
        <sz val="11"/>
        <rFont val="宋体"/>
        <charset val="134"/>
      </rPr>
      <t>资助留学回国人员</t>
    </r>
  </si>
  <si>
    <r>
      <rPr>
        <sz val="11"/>
        <rFont val="Times New Roman"/>
        <charset val="134"/>
      </rPr>
      <t xml:space="preserve">      </t>
    </r>
    <r>
      <rPr>
        <sz val="11"/>
        <rFont val="宋体"/>
        <charset val="134"/>
      </rPr>
      <t>博士后日常经费</t>
    </r>
  </si>
  <si>
    <r>
      <rPr>
        <sz val="11"/>
        <rFont val="Times New Roman"/>
        <charset val="134"/>
      </rPr>
      <t xml:space="preserve">      </t>
    </r>
    <r>
      <rPr>
        <sz val="11"/>
        <rFont val="宋体"/>
        <charset val="134"/>
      </rPr>
      <t>引进人才费用</t>
    </r>
  </si>
  <si>
    <r>
      <rPr>
        <sz val="11"/>
        <rFont val="Times New Roman"/>
        <charset val="134"/>
      </rPr>
      <t xml:space="preserve">      </t>
    </r>
    <r>
      <rPr>
        <sz val="11"/>
        <rFont val="宋体"/>
        <charset val="134"/>
      </rPr>
      <t>其他人力资源事务</t>
    </r>
  </si>
  <si>
    <r>
      <rPr>
        <sz val="11"/>
        <rFont val="Times New Roman"/>
        <charset val="134"/>
      </rPr>
      <t xml:space="preserve">    </t>
    </r>
    <r>
      <rPr>
        <sz val="11"/>
        <rFont val="宋体"/>
        <charset val="134"/>
      </rPr>
      <t>纪检监察事务</t>
    </r>
  </si>
  <si>
    <r>
      <rPr>
        <sz val="11"/>
        <rFont val="Times New Roman"/>
        <charset val="134"/>
      </rPr>
      <t xml:space="preserve">      </t>
    </r>
    <r>
      <rPr>
        <sz val="11"/>
        <rFont val="宋体"/>
        <charset val="134"/>
      </rPr>
      <t>大案要案查处</t>
    </r>
  </si>
  <si>
    <r>
      <rPr>
        <sz val="11"/>
        <rFont val="Times New Roman"/>
        <charset val="134"/>
      </rPr>
      <t xml:space="preserve">      </t>
    </r>
    <r>
      <rPr>
        <sz val="11"/>
        <rFont val="宋体"/>
        <charset val="134"/>
      </rPr>
      <t>派驻派出机构</t>
    </r>
  </si>
  <si>
    <r>
      <rPr>
        <sz val="11"/>
        <rFont val="Times New Roman"/>
        <charset val="134"/>
      </rPr>
      <t xml:space="preserve">      </t>
    </r>
    <r>
      <rPr>
        <sz val="11"/>
        <rFont val="宋体"/>
        <charset val="134"/>
      </rPr>
      <t>中央巡视</t>
    </r>
  </si>
  <si>
    <r>
      <rPr>
        <sz val="11"/>
        <rFont val="Times New Roman"/>
        <charset val="134"/>
      </rPr>
      <t xml:space="preserve">      </t>
    </r>
    <r>
      <rPr>
        <sz val="11"/>
        <rFont val="宋体"/>
        <charset val="134"/>
      </rPr>
      <t>其他纪检监察事务</t>
    </r>
  </si>
  <si>
    <r>
      <rPr>
        <sz val="11"/>
        <rFont val="Times New Roman"/>
        <charset val="134"/>
      </rPr>
      <t xml:space="preserve">    </t>
    </r>
    <r>
      <rPr>
        <sz val="11"/>
        <rFont val="宋体"/>
        <charset val="134"/>
      </rPr>
      <t>商贸事务</t>
    </r>
  </si>
  <si>
    <r>
      <rPr>
        <sz val="11"/>
        <rFont val="Times New Roman"/>
        <charset val="134"/>
      </rPr>
      <t xml:space="preserve">      </t>
    </r>
    <r>
      <rPr>
        <sz val="11"/>
        <rFont val="宋体"/>
        <charset val="134"/>
      </rPr>
      <t>对外贸易管理</t>
    </r>
  </si>
  <si>
    <r>
      <rPr>
        <sz val="11"/>
        <rFont val="Times New Roman"/>
        <charset val="134"/>
      </rPr>
      <t xml:space="preserve">      </t>
    </r>
    <r>
      <rPr>
        <sz val="11"/>
        <rFont val="宋体"/>
        <charset val="134"/>
      </rPr>
      <t>国际经济合作</t>
    </r>
  </si>
  <si>
    <r>
      <rPr>
        <sz val="11"/>
        <rFont val="Times New Roman"/>
        <charset val="134"/>
      </rPr>
      <t xml:space="preserve">      </t>
    </r>
    <r>
      <rPr>
        <sz val="11"/>
        <rFont val="宋体"/>
        <charset val="134"/>
      </rPr>
      <t>外资管理</t>
    </r>
  </si>
  <si>
    <r>
      <rPr>
        <sz val="11"/>
        <rFont val="Times New Roman"/>
        <charset val="134"/>
      </rPr>
      <t xml:space="preserve">      </t>
    </r>
    <r>
      <rPr>
        <sz val="11"/>
        <rFont val="宋体"/>
        <charset val="134"/>
      </rPr>
      <t>国内贸易管理</t>
    </r>
  </si>
  <si>
    <r>
      <rPr>
        <sz val="11"/>
        <rFont val="Times New Roman"/>
        <charset val="134"/>
      </rPr>
      <t xml:space="preserve">      </t>
    </r>
    <r>
      <rPr>
        <sz val="11"/>
        <rFont val="宋体"/>
        <charset val="134"/>
      </rPr>
      <t>招商引资</t>
    </r>
  </si>
  <si>
    <r>
      <rPr>
        <sz val="11"/>
        <rFont val="Times New Roman"/>
        <charset val="134"/>
      </rPr>
      <t xml:space="preserve">      </t>
    </r>
    <r>
      <rPr>
        <sz val="11"/>
        <rFont val="宋体"/>
        <charset val="134"/>
      </rPr>
      <t>其他商贸事务</t>
    </r>
  </si>
  <si>
    <r>
      <rPr>
        <sz val="11"/>
        <rFont val="Times New Roman"/>
        <charset val="134"/>
      </rPr>
      <t xml:space="preserve">    </t>
    </r>
    <r>
      <rPr>
        <sz val="11"/>
        <rFont val="宋体"/>
        <charset val="134"/>
      </rPr>
      <t>知识产权事务</t>
    </r>
  </si>
  <si>
    <r>
      <rPr>
        <sz val="11"/>
        <rFont val="Times New Roman"/>
        <charset val="134"/>
      </rPr>
      <t xml:space="preserve">      </t>
    </r>
    <r>
      <rPr>
        <sz val="11"/>
        <rFont val="宋体"/>
        <charset val="134"/>
      </rPr>
      <t>专利审批</t>
    </r>
  </si>
  <si>
    <r>
      <rPr>
        <sz val="11"/>
        <rFont val="Times New Roman"/>
        <charset val="134"/>
      </rPr>
      <t xml:space="preserve">      </t>
    </r>
    <r>
      <rPr>
        <sz val="11"/>
        <rFont val="宋体"/>
        <charset val="134"/>
      </rPr>
      <t>国家知识产权战略</t>
    </r>
  </si>
  <si>
    <r>
      <rPr>
        <sz val="11"/>
        <rFont val="Times New Roman"/>
        <charset val="134"/>
      </rPr>
      <t xml:space="preserve">      </t>
    </r>
    <r>
      <rPr>
        <sz val="11"/>
        <rFont val="宋体"/>
        <charset val="134"/>
      </rPr>
      <t>专利试点和产业化推进</t>
    </r>
  </si>
  <si>
    <r>
      <rPr>
        <sz val="11"/>
        <rFont val="Times New Roman"/>
        <charset val="134"/>
      </rPr>
      <t xml:space="preserve">      </t>
    </r>
    <r>
      <rPr>
        <sz val="11"/>
        <rFont val="宋体"/>
        <charset val="134"/>
      </rPr>
      <t>专利执法</t>
    </r>
  </si>
  <si>
    <r>
      <rPr>
        <sz val="11"/>
        <rFont val="Times New Roman"/>
        <charset val="134"/>
      </rPr>
      <t xml:space="preserve">      </t>
    </r>
    <r>
      <rPr>
        <sz val="11"/>
        <rFont val="宋体"/>
        <charset val="134"/>
      </rPr>
      <t>国际组织专项活动</t>
    </r>
  </si>
  <si>
    <r>
      <rPr>
        <sz val="11"/>
        <rFont val="Times New Roman"/>
        <charset val="134"/>
      </rPr>
      <t xml:space="preserve">      </t>
    </r>
    <r>
      <rPr>
        <sz val="11"/>
        <rFont val="宋体"/>
        <charset val="134"/>
      </rPr>
      <t>知识产权宏观管理</t>
    </r>
  </si>
  <si>
    <r>
      <rPr>
        <sz val="11"/>
        <rFont val="Times New Roman"/>
        <charset val="134"/>
      </rPr>
      <t xml:space="preserve">      </t>
    </r>
    <r>
      <rPr>
        <sz val="11"/>
        <rFont val="宋体"/>
        <charset val="134"/>
      </rPr>
      <t>商标管理</t>
    </r>
  </si>
  <si>
    <r>
      <rPr>
        <sz val="11"/>
        <rFont val="Times New Roman"/>
        <charset val="134"/>
      </rPr>
      <t xml:space="preserve">      </t>
    </r>
    <r>
      <rPr>
        <sz val="11"/>
        <rFont val="宋体"/>
        <charset val="134"/>
      </rPr>
      <t>原产地地理标志管理</t>
    </r>
  </si>
  <si>
    <r>
      <rPr>
        <sz val="11"/>
        <rFont val="Times New Roman"/>
        <charset val="134"/>
      </rPr>
      <t xml:space="preserve">      </t>
    </r>
    <r>
      <rPr>
        <sz val="11"/>
        <rFont val="宋体"/>
        <charset val="134"/>
      </rPr>
      <t>其他知识产权事务</t>
    </r>
  </si>
  <si>
    <r>
      <rPr>
        <sz val="11"/>
        <rFont val="Times New Roman"/>
        <charset val="134"/>
      </rPr>
      <t xml:space="preserve">    </t>
    </r>
    <r>
      <rPr>
        <sz val="11"/>
        <rFont val="宋体"/>
        <charset val="134"/>
      </rPr>
      <t>民族事务</t>
    </r>
  </si>
  <si>
    <r>
      <rPr>
        <sz val="11"/>
        <rFont val="Times New Roman"/>
        <charset val="134"/>
      </rPr>
      <t xml:space="preserve">      </t>
    </r>
    <r>
      <rPr>
        <sz val="11"/>
        <rFont val="宋体"/>
        <charset val="134"/>
      </rPr>
      <t>民族工作专项</t>
    </r>
  </si>
  <si>
    <r>
      <rPr>
        <sz val="11"/>
        <rFont val="Times New Roman"/>
        <charset val="134"/>
      </rPr>
      <t xml:space="preserve">      </t>
    </r>
    <r>
      <rPr>
        <sz val="11"/>
        <rFont val="宋体"/>
        <charset val="134"/>
      </rPr>
      <t>其他民族事务</t>
    </r>
  </si>
  <si>
    <r>
      <rPr>
        <sz val="11"/>
        <rFont val="Times New Roman"/>
        <charset val="134"/>
      </rPr>
      <t xml:space="preserve">    </t>
    </r>
    <r>
      <rPr>
        <sz val="11"/>
        <rFont val="宋体"/>
        <charset val="134"/>
      </rPr>
      <t>港澳台事务</t>
    </r>
  </si>
  <si>
    <r>
      <rPr>
        <sz val="11"/>
        <rFont val="Times New Roman"/>
        <charset val="134"/>
      </rPr>
      <t xml:space="preserve">      </t>
    </r>
    <r>
      <rPr>
        <sz val="11"/>
        <rFont val="宋体"/>
        <charset val="134"/>
      </rPr>
      <t>港澳事务</t>
    </r>
  </si>
  <si>
    <r>
      <rPr>
        <sz val="11"/>
        <rFont val="Times New Roman"/>
        <charset val="134"/>
      </rPr>
      <t xml:space="preserve">      </t>
    </r>
    <r>
      <rPr>
        <sz val="11"/>
        <rFont val="宋体"/>
        <charset val="134"/>
      </rPr>
      <t>台湾事务</t>
    </r>
  </si>
  <si>
    <r>
      <rPr>
        <sz val="11"/>
        <rFont val="Times New Roman"/>
        <charset val="134"/>
      </rPr>
      <t xml:space="preserve">      </t>
    </r>
    <r>
      <rPr>
        <sz val="11"/>
        <rFont val="宋体"/>
        <charset val="134"/>
      </rPr>
      <t>其他港澳台事务</t>
    </r>
  </si>
  <si>
    <r>
      <rPr>
        <sz val="11"/>
        <rFont val="Times New Roman"/>
        <charset val="134"/>
      </rPr>
      <t xml:space="preserve">    </t>
    </r>
    <r>
      <rPr>
        <sz val="11"/>
        <rFont val="宋体"/>
        <charset val="134"/>
      </rPr>
      <t>档案事务</t>
    </r>
  </si>
  <si>
    <r>
      <rPr>
        <sz val="11"/>
        <rFont val="Times New Roman"/>
        <charset val="134"/>
      </rPr>
      <t xml:space="preserve">      </t>
    </r>
    <r>
      <rPr>
        <sz val="11"/>
        <rFont val="宋体"/>
        <charset val="134"/>
      </rPr>
      <t>档案馆</t>
    </r>
  </si>
  <si>
    <r>
      <rPr>
        <sz val="11"/>
        <rFont val="Times New Roman"/>
        <charset val="134"/>
      </rPr>
      <t xml:space="preserve">      </t>
    </r>
    <r>
      <rPr>
        <sz val="11"/>
        <rFont val="宋体"/>
        <charset val="134"/>
      </rPr>
      <t>其他档案事务</t>
    </r>
  </si>
  <si>
    <r>
      <rPr>
        <sz val="11"/>
        <rFont val="Times New Roman"/>
        <charset val="134"/>
      </rPr>
      <t xml:space="preserve">    </t>
    </r>
    <r>
      <rPr>
        <sz val="11"/>
        <rFont val="宋体"/>
        <charset val="134"/>
      </rPr>
      <t>民主党派及工商联事务</t>
    </r>
  </si>
  <si>
    <r>
      <rPr>
        <sz val="11"/>
        <rFont val="Times New Roman"/>
        <charset val="134"/>
      </rPr>
      <t xml:space="preserve">      </t>
    </r>
    <r>
      <rPr>
        <sz val="11"/>
        <rFont val="宋体"/>
        <charset val="134"/>
      </rPr>
      <t>其他民主党派及工商联事务</t>
    </r>
  </si>
  <si>
    <r>
      <rPr>
        <sz val="11"/>
        <rFont val="Times New Roman"/>
        <charset val="134"/>
      </rPr>
      <t xml:space="preserve">    </t>
    </r>
    <r>
      <rPr>
        <sz val="11"/>
        <rFont val="宋体"/>
        <charset val="134"/>
      </rPr>
      <t>群众团体事务</t>
    </r>
  </si>
  <si>
    <r>
      <rPr>
        <sz val="11"/>
        <rFont val="Times New Roman"/>
        <charset val="134"/>
      </rPr>
      <t xml:space="preserve">      </t>
    </r>
    <r>
      <rPr>
        <sz val="11"/>
        <rFont val="宋体"/>
        <charset val="134"/>
      </rPr>
      <t>工会事务</t>
    </r>
  </si>
  <si>
    <r>
      <rPr>
        <sz val="11"/>
        <rFont val="Times New Roman"/>
        <charset val="134"/>
      </rPr>
      <t xml:space="preserve">      </t>
    </r>
    <r>
      <rPr>
        <sz val="11"/>
        <rFont val="宋体"/>
        <charset val="134"/>
      </rPr>
      <t>其他群众团体事务</t>
    </r>
  </si>
  <si>
    <r>
      <rPr>
        <sz val="11"/>
        <rFont val="Times New Roman"/>
        <charset val="134"/>
      </rPr>
      <t xml:space="preserve">    </t>
    </r>
    <r>
      <rPr>
        <sz val="11"/>
        <rFont val="宋体"/>
        <charset val="134"/>
      </rPr>
      <t>党委办公厅（室）及相关机构事务</t>
    </r>
  </si>
  <si>
    <r>
      <rPr>
        <sz val="11"/>
        <rFont val="Times New Roman"/>
        <charset val="134"/>
      </rPr>
      <t xml:space="preserve">      </t>
    </r>
    <r>
      <rPr>
        <sz val="11"/>
        <rFont val="宋体"/>
        <charset val="134"/>
      </rPr>
      <t>专项业务</t>
    </r>
  </si>
  <si>
    <r>
      <rPr>
        <sz val="11"/>
        <rFont val="Times New Roman"/>
        <charset val="134"/>
      </rPr>
      <t xml:space="preserve">      </t>
    </r>
    <r>
      <rPr>
        <sz val="11"/>
        <rFont val="宋体"/>
        <charset val="134"/>
      </rPr>
      <t>其他党委办公厅（室）及相关机构事务</t>
    </r>
  </si>
  <si>
    <r>
      <rPr>
        <sz val="11"/>
        <rFont val="Times New Roman"/>
        <charset val="134"/>
      </rPr>
      <t xml:space="preserve">    </t>
    </r>
    <r>
      <rPr>
        <sz val="11"/>
        <rFont val="宋体"/>
        <charset val="134"/>
      </rPr>
      <t>组织事务</t>
    </r>
  </si>
  <si>
    <r>
      <rPr>
        <sz val="11"/>
        <rFont val="Times New Roman"/>
        <charset val="134"/>
      </rPr>
      <t xml:space="preserve">      </t>
    </r>
    <r>
      <rPr>
        <sz val="11"/>
        <rFont val="宋体"/>
        <charset val="134"/>
      </rPr>
      <t>公务员事务</t>
    </r>
  </si>
  <si>
    <r>
      <rPr>
        <sz val="11"/>
        <rFont val="Times New Roman"/>
        <charset val="134"/>
      </rPr>
      <t xml:space="preserve">      </t>
    </r>
    <r>
      <rPr>
        <sz val="11"/>
        <rFont val="宋体"/>
        <charset val="134"/>
      </rPr>
      <t>其他组织事务</t>
    </r>
  </si>
  <si>
    <r>
      <rPr>
        <sz val="11"/>
        <rFont val="Times New Roman"/>
        <charset val="134"/>
      </rPr>
      <t xml:space="preserve">    </t>
    </r>
    <r>
      <rPr>
        <sz val="11"/>
        <rFont val="宋体"/>
        <charset val="134"/>
      </rPr>
      <t>宣传事务</t>
    </r>
  </si>
  <si>
    <r>
      <rPr>
        <sz val="11"/>
        <rFont val="Times New Roman"/>
        <charset val="134"/>
      </rPr>
      <t xml:space="preserve">      </t>
    </r>
    <r>
      <rPr>
        <sz val="11"/>
        <rFont val="宋体"/>
        <charset val="134"/>
      </rPr>
      <t>宣传管理</t>
    </r>
  </si>
  <si>
    <r>
      <rPr>
        <sz val="11"/>
        <rFont val="Times New Roman"/>
        <charset val="134"/>
      </rPr>
      <t xml:space="preserve">      </t>
    </r>
    <r>
      <rPr>
        <sz val="11"/>
        <rFont val="宋体"/>
        <charset val="134"/>
      </rPr>
      <t>其他宣传事务</t>
    </r>
  </si>
  <si>
    <r>
      <rPr>
        <sz val="11"/>
        <rFont val="Times New Roman"/>
        <charset val="134"/>
      </rPr>
      <t xml:space="preserve">    </t>
    </r>
    <r>
      <rPr>
        <sz val="11"/>
        <rFont val="宋体"/>
        <charset val="134"/>
      </rPr>
      <t>统战事务</t>
    </r>
  </si>
  <si>
    <r>
      <rPr>
        <sz val="11"/>
        <rFont val="Times New Roman"/>
        <charset val="134"/>
      </rPr>
      <t xml:space="preserve">      </t>
    </r>
    <r>
      <rPr>
        <sz val="11"/>
        <rFont val="宋体"/>
        <charset val="134"/>
      </rPr>
      <t>宗教事务</t>
    </r>
  </si>
  <si>
    <r>
      <rPr>
        <sz val="11"/>
        <rFont val="Times New Roman"/>
        <charset val="134"/>
      </rPr>
      <t xml:space="preserve">      </t>
    </r>
    <r>
      <rPr>
        <sz val="11"/>
        <rFont val="宋体"/>
        <charset val="134"/>
      </rPr>
      <t>华侨事务</t>
    </r>
  </si>
  <si>
    <r>
      <rPr>
        <sz val="11"/>
        <rFont val="Times New Roman"/>
        <charset val="134"/>
      </rPr>
      <t xml:space="preserve">      </t>
    </r>
    <r>
      <rPr>
        <sz val="11"/>
        <rFont val="宋体"/>
        <charset val="134"/>
      </rPr>
      <t>其他统战事务</t>
    </r>
  </si>
  <si>
    <r>
      <rPr>
        <sz val="11"/>
        <rFont val="Times New Roman"/>
        <charset val="134"/>
      </rPr>
      <t xml:space="preserve">    </t>
    </r>
    <r>
      <rPr>
        <sz val="11"/>
        <rFont val="宋体"/>
        <charset val="134"/>
      </rPr>
      <t>对外联络事务</t>
    </r>
  </si>
  <si>
    <r>
      <rPr>
        <sz val="11"/>
        <rFont val="Times New Roman"/>
        <charset val="134"/>
      </rPr>
      <t xml:space="preserve">      </t>
    </r>
    <r>
      <rPr>
        <sz val="11"/>
        <rFont val="宋体"/>
        <charset val="134"/>
      </rPr>
      <t>其他对外联络事务</t>
    </r>
  </si>
  <si>
    <r>
      <rPr>
        <sz val="11"/>
        <rFont val="Times New Roman"/>
        <charset val="134"/>
      </rPr>
      <t xml:space="preserve">    </t>
    </r>
    <r>
      <rPr>
        <sz val="11"/>
        <rFont val="宋体"/>
        <charset val="134"/>
      </rPr>
      <t>其他共产党事务</t>
    </r>
  </si>
  <si>
    <r>
      <rPr>
        <sz val="11"/>
        <rFont val="Times New Roman"/>
        <charset val="134"/>
      </rPr>
      <t xml:space="preserve">      </t>
    </r>
    <r>
      <rPr>
        <sz val="11"/>
        <rFont val="宋体"/>
        <charset val="134"/>
      </rPr>
      <t>其他共产党事务</t>
    </r>
  </si>
  <si>
    <r>
      <rPr>
        <sz val="11"/>
        <rFont val="Times New Roman"/>
        <charset val="134"/>
      </rPr>
      <t xml:space="preserve">    </t>
    </r>
    <r>
      <rPr>
        <sz val="11"/>
        <rFont val="宋体"/>
        <charset val="134"/>
      </rPr>
      <t>网信事务</t>
    </r>
  </si>
  <si>
    <r>
      <rPr>
        <sz val="11"/>
        <rFont val="Times New Roman"/>
        <charset val="134"/>
      </rPr>
      <t xml:space="preserve">      </t>
    </r>
    <r>
      <rPr>
        <sz val="11"/>
        <rFont val="宋体"/>
        <charset val="134"/>
      </rPr>
      <t>信息安全事务</t>
    </r>
  </si>
  <si>
    <r>
      <rPr>
        <sz val="11"/>
        <rFont val="Times New Roman"/>
        <charset val="134"/>
      </rPr>
      <t xml:space="preserve">      </t>
    </r>
    <r>
      <rPr>
        <sz val="11"/>
        <rFont val="宋体"/>
        <charset val="134"/>
      </rPr>
      <t>其他网信事务</t>
    </r>
  </si>
  <si>
    <r>
      <rPr>
        <sz val="11"/>
        <rFont val="Times New Roman"/>
        <charset val="134"/>
      </rPr>
      <t xml:space="preserve">    </t>
    </r>
    <r>
      <rPr>
        <sz val="11"/>
        <rFont val="宋体"/>
        <charset val="134"/>
      </rPr>
      <t>市场监督管理事务</t>
    </r>
  </si>
  <si>
    <r>
      <rPr>
        <sz val="11"/>
        <rFont val="Times New Roman"/>
        <charset val="134"/>
      </rPr>
      <t xml:space="preserve">      </t>
    </r>
    <r>
      <rPr>
        <sz val="11"/>
        <rFont val="宋体"/>
        <charset val="134"/>
      </rPr>
      <t>市场主体管理</t>
    </r>
  </si>
  <si>
    <r>
      <rPr>
        <sz val="11"/>
        <rFont val="Times New Roman"/>
        <charset val="134"/>
      </rPr>
      <t xml:space="preserve">      </t>
    </r>
    <r>
      <rPr>
        <sz val="11"/>
        <rFont val="宋体"/>
        <charset val="134"/>
      </rPr>
      <t>市场监管执法</t>
    </r>
  </si>
  <si>
    <r>
      <rPr>
        <sz val="11"/>
        <rFont val="Times New Roman"/>
        <charset val="134"/>
      </rPr>
      <t xml:space="preserve">      </t>
    </r>
    <r>
      <rPr>
        <sz val="11"/>
        <rFont val="宋体"/>
        <charset val="134"/>
      </rPr>
      <t>质量基础</t>
    </r>
  </si>
  <si>
    <r>
      <rPr>
        <sz val="11"/>
        <rFont val="Times New Roman"/>
        <charset val="134"/>
      </rPr>
      <t xml:space="preserve">      </t>
    </r>
    <r>
      <rPr>
        <sz val="11"/>
        <rFont val="宋体"/>
        <charset val="134"/>
      </rPr>
      <t>药品事务</t>
    </r>
  </si>
  <si>
    <r>
      <rPr>
        <sz val="11"/>
        <rFont val="Times New Roman"/>
        <charset val="134"/>
      </rPr>
      <t xml:space="preserve">      </t>
    </r>
    <r>
      <rPr>
        <sz val="11"/>
        <rFont val="宋体"/>
        <charset val="134"/>
      </rPr>
      <t>医疗器械事务</t>
    </r>
  </si>
  <si>
    <r>
      <rPr>
        <sz val="11"/>
        <rFont val="Times New Roman"/>
        <charset val="134"/>
      </rPr>
      <t xml:space="preserve">      </t>
    </r>
    <r>
      <rPr>
        <sz val="11"/>
        <rFont val="宋体"/>
        <charset val="134"/>
      </rPr>
      <t>化妆品事务</t>
    </r>
  </si>
  <si>
    <r>
      <rPr>
        <sz val="11"/>
        <rFont val="Times New Roman"/>
        <charset val="134"/>
      </rPr>
      <t xml:space="preserve">      </t>
    </r>
    <r>
      <rPr>
        <sz val="11"/>
        <rFont val="宋体"/>
        <charset val="134"/>
      </rPr>
      <t>质量安全监管</t>
    </r>
  </si>
  <si>
    <r>
      <rPr>
        <sz val="11"/>
        <rFont val="Times New Roman"/>
        <charset val="134"/>
      </rPr>
      <t xml:space="preserve">      </t>
    </r>
    <r>
      <rPr>
        <sz val="11"/>
        <rFont val="宋体"/>
        <charset val="134"/>
      </rPr>
      <t>食品安全监管</t>
    </r>
  </si>
  <si>
    <r>
      <rPr>
        <sz val="11"/>
        <rFont val="Times New Roman"/>
        <charset val="134"/>
      </rPr>
      <t xml:space="preserve">      </t>
    </r>
    <r>
      <rPr>
        <sz val="11"/>
        <rFont val="宋体"/>
        <charset val="134"/>
      </rPr>
      <t>其他市场监督管理事务</t>
    </r>
  </si>
  <si>
    <r>
      <rPr>
        <sz val="11"/>
        <rFont val="Times New Roman"/>
        <charset val="134"/>
      </rPr>
      <t xml:space="preserve">    </t>
    </r>
    <r>
      <rPr>
        <sz val="11"/>
        <rFont val="宋体"/>
        <charset val="134"/>
      </rPr>
      <t>其他一般公共服务</t>
    </r>
  </si>
  <si>
    <r>
      <rPr>
        <sz val="11"/>
        <rFont val="Times New Roman"/>
        <charset val="134"/>
      </rPr>
      <t xml:space="preserve">      </t>
    </r>
    <r>
      <rPr>
        <sz val="11"/>
        <rFont val="宋体"/>
        <charset val="134"/>
      </rPr>
      <t>国家赔偿费用</t>
    </r>
  </si>
  <si>
    <r>
      <rPr>
        <sz val="11"/>
        <rFont val="Times New Roman"/>
        <charset val="134"/>
      </rPr>
      <t xml:space="preserve">      </t>
    </r>
    <r>
      <rPr>
        <sz val="11"/>
        <rFont val="宋体"/>
        <charset val="134"/>
      </rPr>
      <t>其他一般公共服务</t>
    </r>
  </si>
  <si>
    <r>
      <rPr>
        <b/>
        <sz val="11"/>
        <rFont val="Times New Roman"/>
        <charset val="134"/>
      </rPr>
      <t xml:space="preserve">  </t>
    </r>
    <r>
      <rPr>
        <b/>
        <sz val="11"/>
        <rFont val="宋体"/>
        <charset val="134"/>
      </rPr>
      <t>二、外交支出</t>
    </r>
  </si>
  <si>
    <r>
      <rPr>
        <sz val="11"/>
        <rFont val="Times New Roman"/>
        <charset val="134"/>
      </rPr>
      <t xml:space="preserve">    </t>
    </r>
    <r>
      <rPr>
        <sz val="11"/>
        <rFont val="宋体"/>
        <charset val="134"/>
      </rPr>
      <t>外交管理事务</t>
    </r>
  </si>
  <si>
    <r>
      <rPr>
        <sz val="11"/>
        <rFont val="Times New Roman"/>
        <charset val="134"/>
      </rPr>
      <t xml:space="preserve">      </t>
    </r>
    <r>
      <rPr>
        <sz val="11"/>
        <rFont val="宋体"/>
        <charset val="134"/>
      </rPr>
      <t>其他外交管理事务</t>
    </r>
  </si>
  <si>
    <r>
      <rPr>
        <sz val="11"/>
        <rFont val="Times New Roman"/>
        <charset val="134"/>
      </rPr>
      <t xml:space="preserve">    </t>
    </r>
    <r>
      <rPr>
        <sz val="11"/>
        <rFont val="宋体"/>
        <charset val="134"/>
      </rPr>
      <t>驻外机构</t>
    </r>
  </si>
  <si>
    <r>
      <rPr>
        <sz val="11"/>
        <rFont val="Times New Roman"/>
        <charset val="134"/>
      </rPr>
      <t xml:space="preserve">      </t>
    </r>
    <r>
      <rPr>
        <sz val="11"/>
        <rFont val="宋体"/>
        <charset val="134"/>
      </rPr>
      <t>驻外使领馆（团、处</t>
    </r>
    <r>
      <rPr>
        <sz val="11"/>
        <rFont val="Times New Roman"/>
        <charset val="134"/>
      </rPr>
      <t>)</t>
    </r>
  </si>
  <si>
    <r>
      <rPr>
        <sz val="11"/>
        <rFont val="Times New Roman"/>
        <charset val="134"/>
      </rPr>
      <t xml:space="preserve">      </t>
    </r>
    <r>
      <rPr>
        <sz val="11"/>
        <rFont val="宋体"/>
        <charset val="134"/>
      </rPr>
      <t>其他驻外机构</t>
    </r>
  </si>
  <si>
    <r>
      <rPr>
        <sz val="11"/>
        <rFont val="Times New Roman"/>
        <charset val="134"/>
      </rPr>
      <t xml:space="preserve">    </t>
    </r>
    <r>
      <rPr>
        <sz val="11"/>
        <rFont val="宋体"/>
        <charset val="134"/>
      </rPr>
      <t>对外援助</t>
    </r>
  </si>
  <si>
    <r>
      <rPr>
        <sz val="11"/>
        <rFont val="Times New Roman"/>
        <charset val="134"/>
      </rPr>
      <t xml:space="preserve">      </t>
    </r>
    <r>
      <rPr>
        <sz val="11"/>
        <rFont val="宋体"/>
        <charset val="134"/>
      </rPr>
      <t>援外优惠贷款贴息</t>
    </r>
  </si>
  <si>
    <r>
      <rPr>
        <sz val="11"/>
        <rFont val="Times New Roman"/>
        <charset val="134"/>
      </rPr>
      <t xml:space="preserve">      </t>
    </r>
    <r>
      <rPr>
        <sz val="11"/>
        <rFont val="宋体"/>
        <charset val="134"/>
      </rPr>
      <t>对外援助</t>
    </r>
  </si>
  <si>
    <r>
      <rPr>
        <sz val="11"/>
        <rFont val="Times New Roman"/>
        <charset val="134"/>
      </rPr>
      <t xml:space="preserve">    </t>
    </r>
    <r>
      <rPr>
        <sz val="11"/>
        <rFont val="宋体"/>
        <charset val="134"/>
      </rPr>
      <t>国际组织</t>
    </r>
  </si>
  <si>
    <r>
      <rPr>
        <sz val="11"/>
        <rFont val="Times New Roman"/>
        <charset val="134"/>
      </rPr>
      <t xml:space="preserve">      </t>
    </r>
    <r>
      <rPr>
        <sz val="11"/>
        <rFont val="宋体"/>
        <charset val="134"/>
      </rPr>
      <t>国际组织会费</t>
    </r>
  </si>
  <si>
    <r>
      <rPr>
        <sz val="11"/>
        <rFont val="Times New Roman"/>
        <charset val="134"/>
      </rPr>
      <t xml:space="preserve">      </t>
    </r>
    <r>
      <rPr>
        <sz val="11"/>
        <rFont val="宋体"/>
        <charset val="134"/>
      </rPr>
      <t>国际组织捐赠</t>
    </r>
  </si>
  <si>
    <r>
      <rPr>
        <sz val="11"/>
        <rFont val="Times New Roman"/>
        <charset val="134"/>
      </rPr>
      <t xml:space="preserve">      </t>
    </r>
    <r>
      <rPr>
        <sz val="11"/>
        <rFont val="宋体"/>
        <charset val="134"/>
      </rPr>
      <t>维和摊款</t>
    </r>
  </si>
  <si>
    <r>
      <rPr>
        <sz val="11"/>
        <rFont val="Times New Roman"/>
        <charset val="134"/>
      </rPr>
      <t xml:space="preserve">      </t>
    </r>
    <r>
      <rPr>
        <sz val="11"/>
        <rFont val="宋体"/>
        <charset val="134"/>
      </rPr>
      <t>国际组织股金及基金</t>
    </r>
  </si>
  <si>
    <r>
      <rPr>
        <sz val="11"/>
        <rFont val="Times New Roman"/>
        <charset val="134"/>
      </rPr>
      <t xml:space="preserve">      </t>
    </r>
    <r>
      <rPr>
        <sz val="11"/>
        <rFont val="宋体"/>
        <charset val="134"/>
      </rPr>
      <t>其他国际组织</t>
    </r>
  </si>
  <si>
    <r>
      <rPr>
        <sz val="11"/>
        <rFont val="Times New Roman"/>
        <charset val="134"/>
      </rPr>
      <t xml:space="preserve">    </t>
    </r>
    <r>
      <rPr>
        <sz val="11"/>
        <rFont val="宋体"/>
        <charset val="134"/>
      </rPr>
      <t>对外合作与交流</t>
    </r>
  </si>
  <si>
    <r>
      <rPr>
        <sz val="11"/>
        <rFont val="Times New Roman"/>
        <charset val="134"/>
      </rPr>
      <t xml:space="preserve">      </t>
    </r>
    <r>
      <rPr>
        <sz val="11"/>
        <rFont val="宋体"/>
        <charset val="134"/>
      </rPr>
      <t>在华国际会议</t>
    </r>
  </si>
  <si>
    <r>
      <rPr>
        <sz val="11"/>
        <rFont val="Times New Roman"/>
        <charset val="134"/>
      </rPr>
      <t xml:space="preserve">      </t>
    </r>
    <r>
      <rPr>
        <sz val="11"/>
        <rFont val="宋体"/>
        <charset val="134"/>
      </rPr>
      <t>国际交流活动</t>
    </r>
  </si>
  <si>
    <r>
      <rPr>
        <sz val="11"/>
        <rFont val="Times New Roman"/>
        <charset val="134"/>
      </rPr>
      <t xml:space="preserve">      </t>
    </r>
    <r>
      <rPr>
        <sz val="11"/>
        <rFont val="宋体"/>
        <charset val="134"/>
      </rPr>
      <t>其他对外合作与交流</t>
    </r>
  </si>
  <si>
    <r>
      <rPr>
        <sz val="11"/>
        <rFont val="Times New Roman"/>
        <charset val="134"/>
      </rPr>
      <t xml:space="preserve">    </t>
    </r>
    <r>
      <rPr>
        <sz val="11"/>
        <rFont val="宋体"/>
        <charset val="134"/>
      </rPr>
      <t>对外宣传</t>
    </r>
  </si>
  <si>
    <r>
      <rPr>
        <sz val="11"/>
        <rFont val="Times New Roman"/>
        <charset val="134"/>
      </rPr>
      <t xml:space="preserve">      </t>
    </r>
    <r>
      <rPr>
        <sz val="11"/>
        <rFont val="宋体"/>
        <charset val="134"/>
      </rPr>
      <t>对外宣传</t>
    </r>
  </si>
  <si>
    <r>
      <rPr>
        <sz val="11"/>
        <rFont val="Times New Roman"/>
        <charset val="134"/>
      </rPr>
      <t xml:space="preserve">    </t>
    </r>
    <r>
      <rPr>
        <sz val="11"/>
        <rFont val="宋体"/>
        <charset val="134"/>
      </rPr>
      <t>边界勘界联检</t>
    </r>
  </si>
  <si>
    <r>
      <rPr>
        <sz val="11"/>
        <rFont val="Times New Roman"/>
        <charset val="134"/>
      </rPr>
      <t xml:space="preserve">      </t>
    </r>
    <r>
      <rPr>
        <sz val="11"/>
        <rFont val="宋体"/>
        <charset val="134"/>
      </rPr>
      <t>边界勘界</t>
    </r>
  </si>
  <si>
    <r>
      <rPr>
        <sz val="11"/>
        <rFont val="Times New Roman"/>
        <charset val="134"/>
      </rPr>
      <t xml:space="preserve">      </t>
    </r>
    <r>
      <rPr>
        <sz val="11"/>
        <rFont val="宋体"/>
        <charset val="134"/>
      </rPr>
      <t>边界联检</t>
    </r>
  </si>
  <si>
    <r>
      <rPr>
        <sz val="11"/>
        <rFont val="Times New Roman"/>
        <charset val="134"/>
      </rPr>
      <t xml:space="preserve">      </t>
    </r>
    <r>
      <rPr>
        <sz val="11"/>
        <rFont val="宋体"/>
        <charset val="134"/>
      </rPr>
      <t>边界界桩维护</t>
    </r>
  </si>
  <si>
    <r>
      <rPr>
        <sz val="11"/>
        <rFont val="Times New Roman"/>
        <charset val="134"/>
      </rPr>
      <t xml:space="preserve">      </t>
    </r>
    <r>
      <rPr>
        <sz val="11"/>
        <rFont val="宋体"/>
        <charset val="134"/>
      </rPr>
      <t>其他</t>
    </r>
  </si>
  <si>
    <r>
      <rPr>
        <sz val="11"/>
        <rFont val="Times New Roman"/>
        <charset val="134"/>
      </rPr>
      <t xml:space="preserve">    </t>
    </r>
    <r>
      <rPr>
        <sz val="11"/>
        <rFont val="宋体"/>
        <charset val="134"/>
      </rPr>
      <t>国际发展合作</t>
    </r>
  </si>
  <si>
    <r>
      <rPr>
        <sz val="11"/>
        <rFont val="Times New Roman"/>
        <charset val="134"/>
      </rPr>
      <t xml:space="preserve">      </t>
    </r>
    <r>
      <rPr>
        <sz val="11"/>
        <rFont val="宋体"/>
        <charset val="134"/>
      </rPr>
      <t>其他国际发展合作</t>
    </r>
  </si>
  <si>
    <r>
      <rPr>
        <sz val="11"/>
        <rFont val="Times New Roman"/>
        <charset val="134"/>
      </rPr>
      <t xml:space="preserve">    </t>
    </r>
    <r>
      <rPr>
        <sz val="11"/>
        <rFont val="宋体"/>
        <charset val="134"/>
      </rPr>
      <t>其他外交</t>
    </r>
  </si>
  <si>
    <r>
      <rPr>
        <sz val="11"/>
        <rFont val="Times New Roman"/>
        <charset val="134"/>
      </rPr>
      <t xml:space="preserve">      </t>
    </r>
    <r>
      <rPr>
        <sz val="11"/>
        <rFont val="宋体"/>
        <charset val="134"/>
      </rPr>
      <t>其他外交</t>
    </r>
  </si>
  <si>
    <r>
      <rPr>
        <b/>
        <sz val="11"/>
        <rFont val="Times New Roman"/>
        <charset val="134"/>
      </rPr>
      <t xml:space="preserve">  </t>
    </r>
    <r>
      <rPr>
        <b/>
        <sz val="11"/>
        <rFont val="宋体"/>
        <charset val="134"/>
      </rPr>
      <t>三、国防支出</t>
    </r>
  </si>
  <si>
    <r>
      <rPr>
        <sz val="11"/>
        <rFont val="Times New Roman"/>
        <charset val="134"/>
      </rPr>
      <t xml:space="preserve">    </t>
    </r>
    <r>
      <rPr>
        <sz val="11"/>
        <rFont val="宋体"/>
        <charset val="134"/>
      </rPr>
      <t>现役部队</t>
    </r>
  </si>
  <si>
    <r>
      <rPr>
        <sz val="11"/>
        <rFont val="Times New Roman"/>
        <charset val="134"/>
      </rPr>
      <t xml:space="preserve">      </t>
    </r>
    <r>
      <rPr>
        <sz val="11"/>
        <rFont val="宋体"/>
        <charset val="134"/>
      </rPr>
      <t>现役部队</t>
    </r>
  </si>
  <si>
    <r>
      <rPr>
        <sz val="11"/>
        <rFont val="Times New Roman"/>
        <charset val="134"/>
      </rPr>
      <t xml:space="preserve">    </t>
    </r>
    <r>
      <rPr>
        <sz val="11"/>
        <rFont val="宋体"/>
        <charset val="134"/>
      </rPr>
      <t>国防科研事业</t>
    </r>
  </si>
  <si>
    <r>
      <rPr>
        <sz val="11"/>
        <rFont val="Times New Roman"/>
        <charset val="134"/>
      </rPr>
      <t xml:space="preserve">      </t>
    </r>
    <r>
      <rPr>
        <sz val="11"/>
        <rFont val="宋体"/>
        <charset val="134"/>
      </rPr>
      <t>国防科研事业</t>
    </r>
  </si>
  <si>
    <r>
      <rPr>
        <sz val="11"/>
        <rFont val="Times New Roman"/>
        <charset val="134"/>
      </rPr>
      <t xml:space="preserve">    </t>
    </r>
    <r>
      <rPr>
        <sz val="11"/>
        <rFont val="宋体"/>
        <charset val="134"/>
      </rPr>
      <t>专项工程</t>
    </r>
  </si>
  <si>
    <r>
      <rPr>
        <sz val="11"/>
        <rFont val="Times New Roman"/>
        <charset val="134"/>
      </rPr>
      <t xml:space="preserve">      </t>
    </r>
    <r>
      <rPr>
        <sz val="11"/>
        <rFont val="宋体"/>
        <charset val="134"/>
      </rPr>
      <t>专项工程</t>
    </r>
  </si>
  <si>
    <r>
      <rPr>
        <sz val="11"/>
        <rFont val="Times New Roman"/>
        <charset val="134"/>
      </rPr>
      <t xml:space="preserve">    </t>
    </r>
    <r>
      <rPr>
        <sz val="11"/>
        <rFont val="宋体"/>
        <charset val="134"/>
      </rPr>
      <t>国防动员</t>
    </r>
  </si>
  <si>
    <r>
      <rPr>
        <sz val="11"/>
        <rFont val="Times New Roman"/>
        <charset val="134"/>
      </rPr>
      <t xml:space="preserve">      </t>
    </r>
    <r>
      <rPr>
        <sz val="11"/>
        <rFont val="宋体"/>
        <charset val="134"/>
      </rPr>
      <t>兵役征集</t>
    </r>
  </si>
  <si>
    <r>
      <rPr>
        <sz val="11"/>
        <rFont val="Times New Roman"/>
        <charset val="134"/>
      </rPr>
      <t xml:space="preserve">      </t>
    </r>
    <r>
      <rPr>
        <sz val="11"/>
        <rFont val="宋体"/>
        <charset val="134"/>
      </rPr>
      <t>经济动员</t>
    </r>
  </si>
  <si>
    <r>
      <rPr>
        <sz val="11"/>
        <rFont val="Times New Roman"/>
        <charset val="134"/>
      </rPr>
      <t xml:space="preserve">      </t>
    </r>
    <r>
      <rPr>
        <sz val="11"/>
        <rFont val="宋体"/>
        <charset val="134"/>
      </rPr>
      <t>人民防空</t>
    </r>
  </si>
  <si>
    <r>
      <rPr>
        <sz val="11"/>
        <rFont val="Times New Roman"/>
        <charset val="134"/>
      </rPr>
      <t xml:space="preserve">      </t>
    </r>
    <r>
      <rPr>
        <sz val="11"/>
        <rFont val="宋体"/>
        <charset val="134"/>
      </rPr>
      <t>交通战备</t>
    </r>
  </si>
  <si>
    <r>
      <rPr>
        <sz val="11"/>
        <rFont val="Times New Roman"/>
        <charset val="134"/>
      </rPr>
      <t xml:space="preserve">      </t>
    </r>
    <r>
      <rPr>
        <sz val="11"/>
        <rFont val="宋体"/>
        <charset val="134"/>
      </rPr>
      <t>国防教育</t>
    </r>
  </si>
  <si>
    <r>
      <rPr>
        <sz val="11"/>
        <rFont val="Times New Roman"/>
        <charset val="134"/>
      </rPr>
      <t xml:space="preserve">      </t>
    </r>
    <r>
      <rPr>
        <sz val="11"/>
        <rFont val="宋体"/>
        <charset val="134"/>
      </rPr>
      <t>预备役部队</t>
    </r>
  </si>
  <si>
    <r>
      <rPr>
        <sz val="11"/>
        <rFont val="Times New Roman"/>
        <charset val="134"/>
      </rPr>
      <t xml:space="preserve">      </t>
    </r>
    <r>
      <rPr>
        <sz val="11"/>
        <rFont val="宋体"/>
        <charset val="134"/>
      </rPr>
      <t>民兵</t>
    </r>
  </si>
  <si>
    <r>
      <rPr>
        <sz val="11"/>
        <rFont val="Times New Roman"/>
        <charset val="134"/>
      </rPr>
      <t xml:space="preserve">      </t>
    </r>
    <r>
      <rPr>
        <sz val="11"/>
        <rFont val="宋体"/>
        <charset val="134"/>
      </rPr>
      <t>边海防</t>
    </r>
  </si>
  <si>
    <r>
      <rPr>
        <sz val="11"/>
        <rFont val="Times New Roman"/>
        <charset val="134"/>
      </rPr>
      <t xml:space="preserve">      </t>
    </r>
    <r>
      <rPr>
        <sz val="11"/>
        <rFont val="宋体"/>
        <charset val="134"/>
      </rPr>
      <t>其他国防动员</t>
    </r>
  </si>
  <si>
    <r>
      <rPr>
        <sz val="11"/>
        <rFont val="Times New Roman"/>
        <charset val="134"/>
      </rPr>
      <t xml:space="preserve">    </t>
    </r>
    <r>
      <rPr>
        <sz val="11"/>
        <rFont val="宋体"/>
        <charset val="134"/>
      </rPr>
      <t>其他国防</t>
    </r>
  </si>
  <si>
    <r>
      <rPr>
        <sz val="11"/>
        <rFont val="Times New Roman"/>
        <charset val="134"/>
      </rPr>
      <t xml:space="preserve">      </t>
    </r>
    <r>
      <rPr>
        <sz val="11"/>
        <rFont val="宋体"/>
        <charset val="134"/>
      </rPr>
      <t>其他国防</t>
    </r>
  </si>
  <si>
    <r>
      <rPr>
        <b/>
        <sz val="11"/>
        <rFont val="Times New Roman"/>
        <charset val="134"/>
      </rPr>
      <t xml:space="preserve">  </t>
    </r>
    <r>
      <rPr>
        <b/>
        <sz val="11"/>
        <rFont val="宋体"/>
        <charset val="134"/>
      </rPr>
      <t>四、公共安全</t>
    </r>
  </si>
  <si>
    <r>
      <rPr>
        <sz val="11"/>
        <rFont val="Times New Roman"/>
        <charset val="134"/>
      </rPr>
      <t xml:space="preserve">    </t>
    </r>
    <r>
      <rPr>
        <sz val="11"/>
        <rFont val="宋体"/>
        <charset val="134"/>
      </rPr>
      <t>武装警察部队</t>
    </r>
  </si>
  <si>
    <r>
      <rPr>
        <sz val="11"/>
        <rFont val="Times New Roman"/>
        <charset val="134"/>
      </rPr>
      <t xml:space="preserve">      </t>
    </r>
    <r>
      <rPr>
        <sz val="11"/>
        <rFont val="宋体"/>
        <charset val="134"/>
      </rPr>
      <t>武装警察部队</t>
    </r>
  </si>
  <si>
    <r>
      <rPr>
        <sz val="11"/>
        <rFont val="Times New Roman"/>
        <charset val="134"/>
      </rPr>
      <t xml:space="preserve">      </t>
    </r>
    <r>
      <rPr>
        <sz val="11"/>
        <rFont val="宋体"/>
        <charset val="134"/>
      </rPr>
      <t>其他武装警察部队</t>
    </r>
  </si>
  <si>
    <r>
      <rPr>
        <sz val="11"/>
        <rFont val="Times New Roman"/>
        <charset val="134"/>
      </rPr>
      <t xml:space="preserve">    </t>
    </r>
    <r>
      <rPr>
        <sz val="11"/>
        <rFont val="宋体"/>
        <charset val="134"/>
      </rPr>
      <t>公安</t>
    </r>
  </si>
  <si>
    <r>
      <rPr>
        <sz val="11"/>
        <rFont val="Times New Roman"/>
        <charset val="134"/>
      </rPr>
      <t xml:space="preserve">      </t>
    </r>
    <r>
      <rPr>
        <sz val="11"/>
        <rFont val="宋体"/>
        <charset val="134"/>
      </rPr>
      <t>执法办案</t>
    </r>
  </si>
  <si>
    <r>
      <rPr>
        <sz val="11"/>
        <rFont val="Times New Roman"/>
        <charset val="134"/>
      </rPr>
      <t xml:space="preserve">      </t>
    </r>
    <r>
      <rPr>
        <sz val="11"/>
        <rFont val="宋体"/>
        <charset val="134"/>
      </rPr>
      <t>特别业务</t>
    </r>
  </si>
  <si>
    <r>
      <rPr>
        <sz val="11"/>
        <rFont val="Times New Roman"/>
        <charset val="134"/>
      </rPr>
      <t xml:space="preserve">      </t>
    </r>
    <r>
      <rPr>
        <sz val="11"/>
        <rFont val="宋体"/>
        <charset val="134"/>
      </rPr>
      <t>特勤业务</t>
    </r>
  </si>
  <si>
    <r>
      <rPr>
        <sz val="11"/>
        <rFont val="Times New Roman"/>
        <charset val="134"/>
      </rPr>
      <t xml:space="preserve">      </t>
    </r>
    <r>
      <rPr>
        <sz val="11"/>
        <rFont val="宋体"/>
        <charset val="134"/>
      </rPr>
      <t>移民事务</t>
    </r>
  </si>
  <si>
    <r>
      <rPr>
        <sz val="11"/>
        <rFont val="Times New Roman"/>
        <charset val="134"/>
      </rPr>
      <t xml:space="preserve">      </t>
    </r>
    <r>
      <rPr>
        <sz val="11"/>
        <rFont val="宋体"/>
        <charset val="134"/>
      </rPr>
      <t>其他公安</t>
    </r>
  </si>
  <si>
    <r>
      <rPr>
        <sz val="11"/>
        <rFont val="Times New Roman"/>
        <charset val="134"/>
      </rPr>
      <t xml:space="preserve">    </t>
    </r>
    <r>
      <rPr>
        <sz val="11"/>
        <rFont val="宋体"/>
        <charset val="134"/>
      </rPr>
      <t>国家安全</t>
    </r>
  </si>
  <si>
    <r>
      <rPr>
        <sz val="11"/>
        <rFont val="Times New Roman"/>
        <charset val="134"/>
      </rPr>
      <t xml:space="preserve">      </t>
    </r>
    <r>
      <rPr>
        <sz val="11"/>
        <rFont val="宋体"/>
        <charset val="134"/>
      </rPr>
      <t>安全业务</t>
    </r>
  </si>
  <si>
    <r>
      <rPr>
        <sz val="11"/>
        <rFont val="Times New Roman"/>
        <charset val="134"/>
      </rPr>
      <t xml:space="preserve">      </t>
    </r>
    <r>
      <rPr>
        <sz val="11"/>
        <rFont val="宋体"/>
        <charset val="134"/>
      </rPr>
      <t>其他国家安全</t>
    </r>
  </si>
  <si>
    <r>
      <rPr>
        <sz val="11"/>
        <rFont val="Times New Roman"/>
        <charset val="134"/>
      </rPr>
      <t xml:space="preserve">    </t>
    </r>
    <r>
      <rPr>
        <sz val="11"/>
        <rFont val="宋体"/>
        <charset val="134"/>
      </rPr>
      <t>检察</t>
    </r>
  </si>
  <si>
    <r>
      <rPr>
        <sz val="11"/>
        <rFont val="Times New Roman"/>
        <charset val="134"/>
      </rPr>
      <t xml:space="preserve">      “</t>
    </r>
    <r>
      <rPr>
        <sz val="11"/>
        <rFont val="宋体"/>
        <charset val="134"/>
      </rPr>
      <t>两房</t>
    </r>
    <r>
      <rPr>
        <sz val="11"/>
        <rFont val="Times New Roman"/>
        <charset val="134"/>
      </rPr>
      <t>”</t>
    </r>
    <r>
      <rPr>
        <sz val="11"/>
        <rFont val="宋体"/>
        <charset val="134"/>
      </rPr>
      <t>建设</t>
    </r>
  </si>
  <si>
    <r>
      <rPr>
        <sz val="11"/>
        <rFont val="Times New Roman"/>
        <charset val="134"/>
      </rPr>
      <t xml:space="preserve">      </t>
    </r>
    <r>
      <rPr>
        <sz val="11"/>
        <rFont val="宋体"/>
        <charset val="134"/>
      </rPr>
      <t>检察监督</t>
    </r>
  </si>
  <si>
    <r>
      <rPr>
        <sz val="11"/>
        <rFont val="Times New Roman"/>
        <charset val="134"/>
      </rPr>
      <t xml:space="preserve">      </t>
    </r>
    <r>
      <rPr>
        <sz val="11"/>
        <rFont val="宋体"/>
        <charset val="134"/>
      </rPr>
      <t>其他检察</t>
    </r>
  </si>
  <si>
    <r>
      <rPr>
        <sz val="11"/>
        <rFont val="Times New Roman"/>
        <charset val="134"/>
      </rPr>
      <t xml:space="preserve">    </t>
    </r>
    <r>
      <rPr>
        <sz val="11"/>
        <rFont val="宋体"/>
        <charset val="134"/>
      </rPr>
      <t>法院</t>
    </r>
  </si>
  <si>
    <r>
      <rPr>
        <sz val="11"/>
        <rFont val="Times New Roman"/>
        <charset val="134"/>
      </rPr>
      <t xml:space="preserve">      </t>
    </r>
    <r>
      <rPr>
        <sz val="11"/>
        <rFont val="宋体"/>
        <charset val="134"/>
      </rPr>
      <t>案件审判</t>
    </r>
  </si>
  <si>
    <r>
      <rPr>
        <sz val="11"/>
        <rFont val="Times New Roman"/>
        <charset val="134"/>
      </rPr>
      <t xml:space="preserve">      </t>
    </r>
    <r>
      <rPr>
        <sz val="11"/>
        <rFont val="宋体"/>
        <charset val="134"/>
      </rPr>
      <t>案件执行</t>
    </r>
  </si>
  <si>
    <r>
      <rPr>
        <sz val="11"/>
        <rFont val="Times New Roman"/>
        <charset val="134"/>
      </rPr>
      <t xml:space="preserve">      “</t>
    </r>
    <r>
      <rPr>
        <sz val="11"/>
        <rFont val="宋体"/>
        <charset val="134"/>
      </rPr>
      <t>两庭</t>
    </r>
    <r>
      <rPr>
        <sz val="11"/>
        <rFont val="Times New Roman"/>
        <charset val="134"/>
      </rPr>
      <t>”</t>
    </r>
    <r>
      <rPr>
        <sz val="11"/>
        <rFont val="宋体"/>
        <charset val="134"/>
      </rPr>
      <t>建设</t>
    </r>
  </si>
  <si>
    <r>
      <rPr>
        <sz val="11"/>
        <rFont val="Times New Roman"/>
        <charset val="134"/>
      </rPr>
      <t xml:space="preserve">      </t>
    </r>
    <r>
      <rPr>
        <sz val="11"/>
        <rFont val="宋体"/>
        <charset val="134"/>
      </rPr>
      <t>其他法院</t>
    </r>
  </si>
  <si>
    <r>
      <rPr>
        <sz val="11"/>
        <rFont val="Times New Roman"/>
        <charset val="134"/>
      </rPr>
      <t xml:space="preserve">    </t>
    </r>
    <r>
      <rPr>
        <sz val="11"/>
        <rFont val="宋体"/>
        <charset val="134"/>
      </rPr>
      <t>司法</t>
    </r>
  </si>
  <si>
    <r>
      <rPr>
        <sz val="11"/>
        <rFont val="Times New Roman"/>
        <charset val="134"/>
      </rPr>
      <t xml:space="preserve">      </t>
    </r>
    <r>
      <rPr>
        <sz val="11"/>
        <rFont val="宋体"/>
        <charset val="134"/>
      </rPr>
      <t>基层司法业务</t>
    </r>
  </si>
  <si>
    <r>
      <rPr>
        <sz val="11"/>
        <rFont val="Times New Roman"/>
        <charset val="134"/>
      </rPr>
      <t xml:space="preserve">      </t>
    </r>
    <r>
      <rPr>
        <sz val="11"/>
        <rFont val="宋体"/>
        <charset val="134"/>
      </rPr>
      <t>普法宣传</t>
    </r>
  </si>
  <si>
    <r>
      <rPr>
        <sz val="11"/>
        <rFont val="Times New Roman"/>
        <charset val="134"/>
      </rPr>
      <t xml:space="preserve">      </t>
    </r>
    <r>
      <rPr>
        <sz val="11"/>
        <rFont val="宋体"/>
        <charset val="134"/>
      </rPr>
      <t>律师公证管理</t>
    </r>
  </si>
  <si>
    <r>
      <rPr>
        <sz val="11"/>
        <rFont val="Times New Roman"/>
        <charset val="134"/>
      </rPr>
      <t xml:space="preserve">      </t>
    </r>
    <r>
      <rPr>
        <sz val="11"/>
        <rFont val="宋体"/>
        <charset val="134"/>
      </rPr>
      <t>法律援助</t>
    </r>
  </si>
  <si>
    <r>
      <rPr>
        <sz val="11"/>
        <rFont val="Times New Roman"/>
        <charset val="134"/>
      </rPr>
      <t xml:space="preserve">      </t>
    </r>
    <r>
      <rPr>
        <sz val="11"/>
        <rFont val="宋体"/>
        <charset val="134"/>
      </rPr>
      <t>国家统一法律职业资格考试</t>
    </r>
  </si>
  <si>
    <r>
      <rPr>
        <sz val="11"/>
        <rFont val="Times New Roman"/>
        <charset val="134"/>
      </rPr>
      <t xml:space="preserve">      </t>
    </r>
    <r>
      <rPr>
        <sz val="11"/>
        <rFont val="宋体"/>
        <charset val="134"/>
      </rPr>
      <t>仲裁</t>
    </r>
  </si>
  <si>
    <r>
      <rPr>
        <sz val="11"/>
        <rFont val="Times New Roman"/>
        <charset val="134"/>
      </rPr>
      <t xml:space="preserve">      </t>
    </r>
    <r>
      <rPr>
        <sz val="11"/>
        <rFont val="宋体"/>
        <charset val="134"/>
      </rPr>
      <t>社区矫正</t>
    </r>
  </si>
  <si>
    <r>
      <rPr>
        <sz val="11"/>
        <rFont val="Times New Roman"/>
        <charset val="134"/>
      </rPr>
      <t xml:space="preserve">      </t>
    </r>
    <r>
      <rPr>
        <sz val="11"/>
        <rFont val="宋体"/>
        <charset val="134"/>
      </rPr>
      <t>司法鉴定</t>
    </r>
  </si>
  <si>
    <r>
      <rPr>
        <sz val="11"/>
        <rFont val="Times New Roman"/>
        <charset val="134"/>
      </rPr>
      <t xml:space="preserve">      </t>
    </r>
    <r>
      <rPr>
        <sz val="11"/>
        <rFont val="宋体"/>
        <charset val="134"/>
      </rPr>
      <t>法制建设</t>
    </r>
  </si>
  <si>
    <r>
      <rPr>
        <sz val="11"/>
        <rFont val="Times New Roman"/>
        <charset val="134"/>
      </rPr>
      <t xml:space="preserve">      </t>
    </r>
    <r>
      <rPr>
        <sz val="11"/>
        <rFont val="宋体"/>
        <charset val="134"/>
      </rPr>
      <t>其他司法</t>
    </r>
  </si>
  <si>
    <r>
      <rPr>
        <sz val="11"/>
        <rFont val="Times New Roman"/>
        <charset val="134"/>
      </rPr>
      <t xml:space="preserve">    </t>
    </r>
    <r>
      <rPr>
        <sz val="11"/>
        <rFont val="宋体"/>
        <charset val="134"/>
      </rPr>
      <t>监狱</t>
    </r>
  </si>
  <si>
    <r>
      <rPr>
        <sz val="11"/>
        <rFont val="Times New Roman"/>
        <charset val="134"/>
      </rPr>
      <t xml:space="preserve">      </t>
    </r>
    <r>
      <rPr>
        <sz val="11"/>
        <rFont val="宋体"/>
        <charset val="134"/>
      </rPr>
      <t>犯人生活</t>
    </r>
  </si>
  <si>
    <r>
      <rPr>
        <sz val="11"/>
        <rFont val="Times New Roman"/>
        <charset val="134"/>
      </rPr>
      <t xml:space="preserve">      </t>
    </r>
    <r>
      <rPr>
        <sz val="11"/>
        <rFont val="宋体"/>
        <charset val="134"/>
      </rPr>
      <t>犯人改造</t>
    </r>
  </si>
  <si>
    <r>
      <rPr>
        <sz val="11"/>
        <rFont val="Times New Roman"/>
        <charset val="134"/>
      </rPr>
      <t xml:space="preserve">      </t>
    </r>
    <r>
      <rPr>
        <sz val="11"/>
        <rFont val="宋体"/>
        <charset val="134"/>
      </rPr>
      <t>狱政设施建设</t>
    </r>
  </si>
  <si>
    <r>
      <rPr>
        <sz val="11"/>
        <rFont val="Times New Roman"/>
        <charset val="134"/>
      </rPr>
      <t xml:space="preserve">      </t>
    </r>
    <r>
      <rPr>
        <sz val="11"/>
        <rFont val="宋体"/>
        <charset val="134"/>
      </rPr>
      <t>其他监狱</t>
    </r>
  </si>
  <si>
    <r>
      <rPr>
        <sz val="11"/>
        <rFont val="Times New Roman"/>
        <charset val="134"/>
      </rPr>
      <t xml:space="preserve">    </t>
    </r>
    <r>
      <rPr>
        <sz val="11"/>
        <rFont val="宋体"/>
        <charset val="134"/>
      </rPr>
      <t>强制隔离戒毒</t>
    </r>
  </si>
  <si>
    <r>
      <rPr>
        <sz val="11"/>
        <rFont val="Times New Roman"/>
        <charset val="134"/>
      </rPr>
      <t xml:space="preserve">      </t>
    </r>
    <r>
      <rPr>
        <sz val="11"/>
        <rFont val="宋体"/>
        <charset val="134"/>
      </rPr>
      <t>强制隔离戒毒人员生活</t>
    </r>
  </si>
  <si>
    <r>
      <rPr>
        <sz val="11"/>
        <rFont val="Times New Roman"/>
        <charset val="134"/>
      </rPr>
      <t xml:space="preserve">      </t>
    </r>
    <r>
      <rPr>
        <sz val="11"/>
        <rFont val="宋体"/>
        <charset val="134"/>
      </rPr>
      <t>强制隔离戒毒人员教育</t>
    </r>
  </si>
  <si>
    <r>
      <rPr>
        <sz val="11"/>
        <rFont val="Times New Roman"/>
        <charset val="134"/>
      </rPr>
      <t xml:space="preserve">      </t>
    </r>
    <r>
      <rPr>
        <sz val="11"/>
        <rFont val="宋体"/>
        <charset val="134"/>
      </rPr>
      <t>所政设施建设</t>
    </r>
  </si>
  <si>
    <r>
      <rPr>
        <sz val="11"/>
        <rFont val="Times New Roman"/>
        <charset val="134"/>
      </rPr>
      <t xml:space="preserve">      </t>
    </r>
    <r>
      <rPr>
        <sz val="11"/>
        <rFont val="宋体"/>
        <charset val="134"/>
      </rPr>
      <t>其他强制隔离戒毒</t>
    </r>
  </si>
  <si>
    <r>
      <rPr>
        <sz val="11"/>
        <rFont val="Times New Roman"/>
        <charset val="134"/>
      </rPr>
      <t xml:space="preserve">    </t>
    </r>
    <r>
      <rPr>
        <sz val="11"/>
        <rFont val="宋体"/>
        <charset val="134"/>
      </rPr>
      <t>国家保密</t>
    </r>
  </si>
  <si>
    <r>
      <rPr>
        <sz val="11"/>
        <rFont val="Times New Roman"/>
        <charset val="134"/>
      </rPr>
      <t xml:space="preserve">      </t>
    </r>
    <r>
      <rPr>
        <sz val="11"/>
        <rFont val="宋体"/>
        <charset val="134"/>
      </rPr>
      <t>保密技术</t>
    </r>
  </si>
  <si>
    <r>
      <rPr>
        <sz val="11"/>
        <rFont val="Times New Roman"/>
        <charset val="134"/>
      </rPr>
      <t xml:space="preserve">      </t>
    </r>
    <r>
      <rPr>
        <sz val="11"/>
        <rFont val="宋体"/>
        <charset val="134"/>
      </rPr>
      <t>保密管理</t>
    </r>
  </si>
  <si>
    <r>
      <rPr>
        <sz val="11"/>
        <rFont val="Times New Roman"/>
        <charset val="134"/>
      </rPr>
      <t xml:space="preserve">      </t>
    </r>
    <r>
      <rPr>
        <sz val="11"/>
        <rFont val="宋体"/>
        <charset val="134"/>
      </rPr>
      <t>其他国家保密</t>
    </r>
  </si>
  <si>
    <r>
      <rPr>
        <sz val="11"/>
        <rFont val="Times New Roman"/>
        <charset val="134"/>
      </rPr>
      <t xml:space="preserve">    </t>
    </r>
    <r>
      <rPr>
        <sz val="11"/>
        <rFont val="宋体"/>
        <charset val="134"/>
      </rPr>
      <t>缉私警察</t>
    </r>
  </si>
  <si>
    <r>
      <rPr>
        <sz val="11"/>
        <rFont val="Times New Roman"/>
        <charset val="134"/>
      </rPr>
      <t xml:space="preserve">      </t>
    </r>
    <r>
      <rPr>
        <sz val="11"/>
        <rFont val="宋体"/>
        <charset val="134"/>
      </rPr>
      <t>缉私业务</t>
    </r>
  </si>
  <si>
    <r>
      <rPr>
        <sz val="11"/>
        <rFont val="Times New Roman"/>
        <charset val="134"/>
      </rPr>
      <t xml:space="preserve">      </t>
    </r>
    <r>
      <rPr>
        <sz val="11"/>
        <rFont val="宋体"/>
        <charset val="134"/>
      </rPr>
      <t>其他缉私警察</t>
    </r>
  </si>
  <si>
    <r>
      <rPr>
        <sz val="11"/>
        <rFont val="Times New Roman"/>
        <charset val="134"/>
      </rPr>
      <t xml:space="preserve">    </t>
    </r>
    <r>
      <rPr>
        <sz val="11"/>
        <rFont val="宋体"/>
        <charset val="134"/>
      </rPr>
      <t>其他公共安全</t>
    </r>
  </si>
  <si>
    <r>
      <rPr>
        <sz val="11"/>
        <rFont val="Times New Roman"/>
        <charset val="134"/>
      </rPr>
      <t xml:space="preserve">      </t>
    </r>
    <r>
      <rPr>
        <sz val="11"/>
        <rFont val="宋体"/>
        <charset val="134"/>
      </rPr>
      <t>其他公共安全</t>
    </r>
  </si>
  <si>
    <r>
      <rPr>
        <b/>
        <sz val="11"/>
        <rFont val="Times New Roman"/>
        <charset val="134"/>
      </rPr>
      <t xml:space="preserve">  </t>
    </r>
    <r>
      <rPr>
        <b/>
        <sz val="11"/>
        <rFont val="宋体"/>
        <charset val="134"/>
      </rPr>
      <t>五、教育支出</t>
    </r>
  </si>
  <si>
    <r>
      <rPr>
        <sz val="11"/>
        <rFont val="Times New Roman"/>
        <charset val="134"/>
      </rPr>
      <t xml:space="preserve">    </t>
    </r>
    <r>
      <rPr>
        <sz val="11"/>
        <rFont val="宋体"/>
        <charset val="134"/>
      </rPr>
      <t>教育管理事务</t>
    </r>
  </si>
  <si>
    <r>
      <rPr>
        <sz val="11"/>
        <rFont val="Times New Roman"/>
        <charset val="134"/>
      </rPr>
      <t xml:space="preserve">      </t>
    </r>
    <r>
      <rPr>
        <sz val="11"/>
        <rFont val="宋体"/>
        <charset val="134"/>
      </rPr>
      <t>其他教育管理事务</t>
    </r>
  </si>
  <si>
    <r>
      <rPr>
        <sz val="11"/>
        <rFont val="Times New Roman"/>
        <charset val="134"/>
      </rPr>
      <t xml:space="preserve">    </t>
    </r>
    <r>
      <rPr>
        <sz val="11"/>
        <rFont val="宋体"/>
        <charset val="134"/>
      </rPr>
      <t>普通教育</t>
    </r>
  </si>
  <si>
    <r>
      <rPr>
        <sz val="11"/>
        <rFont val="Times New Roman"/>
        <charset val="134"/>
      </rPr>
      <t xml:space="preserve">      </t>
    </r>
    <r>
      <rPr>
        <sz val="11"/>
        <rFont val="宋体"/>
        <charset val="134"/>
      </rPr>
      <t>学前教育</t>
    </r>
  </si>
  <si>
    <r>
      <rPr>
        <sz val="11"/>
        <rFont val="Times New Roman"/>
        <charset val="134"/>
      </rPr>
      <t xml:space="preserve">      </t>
    </r>
    <r>
      <rPr>
        <sz val="11"/>
        <rFont val="宋体"/>
        <charset val="134"/>
      </rPr>
      <t>小学教育</t>
    </r>
  </si>
  <si>
    <r>
      <rPr>
        <sz val="11"/>
        <rFont val="Times New Roman"/>
        <charset val="134"/>
      </rPr>
      <t xml:space="preserve">      </t>
    </r>
    <r>
      <rPr>
        <sz val="11"/>
        <rFont val="宋体"/>
        <charset val="134"/>
      </rPr>
      <t>初中教育</t>
    </r>
  </si>
  <si>
    <r>
      <rPr>
        <sz val="11"/>
        <rFont val="Times New Roman"/>
        <charset val="134"/>
      </rPr>
      <t xml:space="preserve">      </t>
    </r>
    <r>
      <rPr>
        <sz val="11"/>
        <rFont val="宋体"/>
        <charset val="134"/>
      </rPr>
      <t>高中教育</t>
    </r>
  </si>
  <si>
    <r>
      <rPr>
        <sz val="11"/>
        <rFont val="Times New Roman"/>
        <charset val="134"/>
      </rPr>
      <t xml:space="preserve">      </t>
    </r>
    <r>
      <rPr>
        <sz val="11"/>
        <rFont val="宋体"/>
        <charset val="134"/>
      </rPr>
      <t>高等教育</t>
    </r>
  </si>
  <si>
    <r>
      <rPr>
        <sz val="11"/>
        <rFont val="Times New Roman"/>
        <charset val="134"/>
      </rPr>
      <t xml:space="preserve">      </t>
    </r>
    <r>
      <rPr>
        <sz val="11"/>
        <rFont val="宋体"/>
        <charset val="134"/>
      </rPr>
      <t>化解农村义务教育债务</t>
    </r>
  </si>
  <si>
    <r>
      <rPr>
        <sz val="11"/>
        <rFont val="Times New Roman"/>
        <charset val="134"/>
      </rPr>
      <t xml:space="preserve">      </t>
    </r>
    <r>
      <rPr>
        <sz val="11"/>
        <rFont val="宋体"/>
        <charset val="134"/>
      </rPr>
      <t>化解普通高中债务</t>
    </r>
  </si>
  <si>
    <r>
      <rPr>
        <sz val="11"/>
        <rFont val="Times New Roman"/>
        <charset val="134"/>
      </rPr>
      <t xml:space="preserve">      </t>
    </r>
    <r>
      <rPr>
        <sz val="11"/>
        <rFont val="宋体"/>
        <charset val="134"/>
      </rPr>
      <t>其他普通教育</t>
    </r>
  </si>
  <si>
    <r>
      <rPr>
        <sz val="11"/>
        <rFont val="Times New Roman"/>
        <charset val="134"/>
      </rPr>
      <t xml:space="preserve">    </t>
    </r>
    <r>
      <rPr>
        <sz val="11"/>
        <rFont val="宋体"/>
        <charset val="134"/>
      </rPr>
      <t>职业教育</t>
    </r>
  </si>
  <si>
    <r>
      <rPr>
        <sz val="11"/>
        <rFont val="Times New Roman"/>
        <charset val="134"/>
      </rPr>
      <t xml:space="preserve">      </t>
    </r>
    <r>
      <rPr>
        <sz val="11"/>
        <rFont val="宋体"/>
        <charset val="134"/>
      </rPr>
      <t>初等职业教育</t>
    </r>
  </si>
  <si>
    <r>
      <rPr>
        <sz val="11"/>
        <rFont val="Times New Roman"/>
        <charset val="134"/>
      </rPr>
      <t xml:space="preserve">      </t>
    </r>
    <r>
      <rPr>
        <sz val="11"/>
        <rFont val="宋体"/>
        <charset val="134"/>
      </rPr>
      <t>中专教育</t>
    </r>
  </si>
  <si>
    <r>
      <rPr>
        <sz val="11"/>
        <rFont val="Times New Roman"/>
        <charset val="134"/>
      </rPr>
      <t xml:space="preserve">      </t>
    </r>
    <r>
      <rPr>
        <sz val="11"/>
        <rFont val="宋体"/>
        <charset val="134"/>
      </rPr>
      <t>技校教育</t>
    </r>
  </si>
  <si>
    <r>
      <rPr>
        <sz val="11"/>
        <rFont val="Times New Roman"/>
        <charset val="134"/>
      </rPr>
      <t xml:space="preserve">      </t>
    </r>
    <r>
      <rPr>
        <sz val="11"/>
        <rFont val="宋体"/>
        <charset val="134"/>
      </rPr>
      <t>高等职业教育</t>
    </r>
  </si>
  <si>
    <r>
      <rPr>
        <sz val="11"/>
        <rFont val="Times New Roman"/>
        <charset val="134"/>
      </rPr>
      <t xml:space="preserve">      </t>
    </r>
    <r>
      <rPr>
        <sz val="11"/>
        <rFont val="宋体"/>
        <charset val="134"/>
      </rPr>
      <t>其他职业教育</t>
    </r>
  </si>
  <si>
    <r>
      <rPr>
        <sz val="11"/>
        <rFont val="Times New Roman"/>
        <charset val="134"/>
      </rPr>
      <t xml:space="preserve">    </t>
    </r>
    <r>
      <rPr>
        <sz val="11"/>
        <rFont val="宋体"/>
        <charset val="134"/>
      </rPr>
      <t>成人教育</t>
    </r>
  </si>
  <si>
    <r>
      <rPr>
        <sz val="11"/>
        <rFont val="Times New Roman"/>
        <charset val="134"/>
      </rPr>
      <t xml:space="preserve">      </t>
    </r>
    <r>
      <rPr>
        <sz val="11"/>
        <rFont val="宋体"/>
        <charset val="134"/>
      </rPr>
      <t>成人初等教育</t>
    </r>
  </si>
  <si>
    <r>
      <rPr>
        <sz val="11"/>
        <rFont val="Times New Roman"/>
        <charset val="134"/>
      </rPr>
      <t xml:space="preserve">      </t>
    </r>
    <r>
      <rPr>
        <sz val="11"/>
        <rFont val="宋体"/>
        <charset val="134"/>
      </rPr>
      <t>成人中等教育</t>
    </r>
  </si>
  <si>
    <r>
      <rPr>
        <sz val="11"/>
        <rFont val="Times New Roman"/>
        <charset val="134"/>
      </rPr>
      <t xml:space="preserve">      </t>
    </r>
    <r>
      <rPr>
        <sz val="11"/>
        <rFont val="宋体"/>
        <charset val="134"/>
      </rPr>
      <t>成人高等教育</t>
    </r>
  </si>
  <si>
    <r>
      <rPr>
        <sz val="11"/>
        <rFont val="Times New Roman"/>
        <charset val="134"/>
      </rPr>
      <t xml:space="preserve">      </t>
    </r>
    <r>
      <rPr>
        <sz val="11"/>
        <rFont val="宋体"/>
        <charset val="134"/>
      </rPr>
      <t>成人广播电视教育</t>
    </r>
  </si>
  <si>
    <r>
      <rPr>
        <sz val="11"/>
        <rFont val="Times New Roman"/>
        <charset val="134"/>
      </rPr>
      <t xml:space="preserve">      </t>
    </r>
    <r>
      <rPr>
        <sz val="11"/>
        <rFont val="宋体"/>
        <charset val="134"/>
      </rPr>
      <t>其他成人教育</t>
    </r>
  </si>
  <si>
    <r>
      <rPr>
        <sz val="11"/>
        <rFont val="Times New Roman"/>
        <charset val="134"/>
      </rPr>
      <t xml:space="preserve">    </t>
    </r>
    <r>
      <rPr>
        <sz val="11"/>
        <rFont val="宋体"/>
        <charset val="134"/>
      </rPr>
      <t>广播电视教育</t>
    </r>
  </si>
  <si>
    <r>
      <rPr>
        <sz val="11"/>
        <rFont val="Times New Roman"/>
        <charset val="134"/>
      </rPr>
      <t xml:space="preserve">      </t>
    </r>
    <r>
      <rPr>
        <sz val="11"/>
        <rFont val="宋体"/>
        <charset val="134"/>
      </rPr>
      <t>广播电视学校</t>
    </r>
  </si>
  <si>
    <r>
      <rPr>
        <sz val="11"/>
        <rFont val="Times New Roman"/>
        <charset val="134"/>
      </rPr>
      <t xml:space="preserve">      </t>
    </r>
    <r>
      <rPr>
        <sz val="11"/>
        <rFont val="宋体"/>
        <charset val="134"/>
      </rPr>
      <t>教育电视台</t>
    </r>
  </si>
  <si>
    <r>
      <rPr>
        <sz val="11"/>
        <rFont val="Times New Roman"/>
        <charset val="134"/>
      </rPr>
      <t xml:space="preserve">      </t>
    </r>
    <r>
      <rPr>
        <sz val="11"/>
        <rFont val="宋体"/>
        <charset val="134"/>
      </rPr>
      <t>其他广播电视教育</t>
    </r>
  </si>
  <si>
    <r>
      <rPr>
        <sz val="11"/>
        <rFont val="Times New Roman"/>
        <charset val="134"/>
      </rPr>
      <t xml:space="preserve">    </t>
    </r>
    <r>
      <rPr>
        <sz val="11"/>
        <rFont val="宋体"/>
        <charset val="134"/>
      </rPr>
      <t>留学教育</t>
    </r>
  </si>
  <si>
    <r>
      <rPr>
        <sz val="11"/>
        <rFont val="Times New Roman"/>
        <charset val="134"/>
      </rPr>
      <t xml:space="preserve">      </t>
    </r>
    <r>
      <rPr>
        <sz val="11"/>
        <rFont val="宋体"/>
        <charset val="134"/>
      </rPr>
      <t>出国留学教育</t>
    </r>
  </si>
  <si>
    <r>
      <rPr>
        <sz val="11"/>
        <rFont val="Times New Roman"/>
        <charset val="134"/>
      </rPr>
      <t xml:space="preserve">      </t>
    </r>
    <r>
      <rPr>
        <sz val="11"/>
        <rFont val="宋体"/>
        <charset val="134"/>
      </rPr>
      <t>来华留学教育</t>
    </r>
  </si>
  <si>
    <r>
      <rPr>
        <sz val="11"/>
        <rFont val="Times New Roman"/>
        <charset val="134"/>
      </rPr>
      <t xml:space="preserve">      </t>
    </r>
    <r>
      <rPr>
        <sz val="11"/>
        <rFont val="宋体"/>
        <charset val="134"/>
      </rPr>
      <t>其他留学教育</t>
    </r>
  </si>
  <si>
    <r>
      <rPr>
        <sz val="11"/>
        <rFont val="Times New Roman"/>
        <charset val="134"/>
      </rPr>
      <t xml:space="preserve">    </t>
    </r>
    <r>
      <rPr>
        <sz val="11"/>
        <rFont val="宋体"/>
        <charset val="134"/>
      </rPr>
      <t>特殊教育</t>
    </r>
  </si>
  <si>
    <r>
      <rPr>
        <sz val="11"/>
        <rFont val="Times New Roman"/>
        <charset val="134"/>
      </rPr>
      <t xml:space="preserve">      </t>
    </r>
    <r>
      <rPr>
        <sz val="11"/>
        <rFont val="宋体"/>
        <charset val="134"/>
      </rPr>
      <t>特殊学校教育</t>
    </r>
  </si>
  <si>
    <r>
      <rPr>
        <sz val="11"/>
        <rFont val="Times New Roman"/>
        <charset val="134"/>
      </rPr>
      <t xml:space="preserve">      </t>
    </r>
    <r>
      <rPr>
        <sz val="11"/>
        <rFont val="宋体"/>
        <charset val="134"/>
      </rPr>
      <t>工读学校教育</t>
    </r>
  </si>
  <si>
    <r>
      <rPr>
        <sz val="11"/>
        <rFont val="Times New Roman"/>
        <charset val="134"/>
      </rPr>
      <t xml:space="preserve">      </t>
    </r>
    <r>
      <rPr>
        <sz val="11"/>
        <rFont val="宋体"/>
        <charset val="134"/>
      </rPr>
      <t>其他特殊教育</t>
    </r>
  </si>
  <si>
    <r>
      <rPr>
        <sz val="11"/>
        <rFont val="Times New Roman"/>
        <charset val="134"/>
      </rPr>
      <t xml:space="preserve">    </t>
    </r>
    <r>
      <rPr>
        <sz val="11"/>
        <rFont val="宋体"/>
        <charset val="134"/>
      </rPr>
      <t>进修及培训</t>
    </r>
  </si>
  <si>
    <r>
      <rPr>
        <sz val="11"/>
        <rFont val="Times New Roman"/>
        <charset val="134"/>
      </rPr>
      <t xml:space="preserve">      </t>
    </r>
    <r>
      <rPr>
        <sz val="11"/>
        <rFont val="宋体"/>
        <charset val="134"/>
      </rPr>
      <t>教师进修</t>
    </r>
  </si>
  <si>
    <r>
      <rPr>
        <sz val="11"/>
        <rFont val="Times New Roman"/>
        <charset val="134"/>
      </rPr>
      <t xml:space="preserve">      </t>
    </r>
    <r>
      <rPr>
        <sz val="11"/>
        <rFont val="宋体"/>
        <charset val="134"/>
      </rPr>
      <t>干部教育</t>
    </r>
  </si>
  <si>
    <r>
      <rPr>
        <sz val="11"/>
        <rFont val="Times New Roman"/>
        <charset val="134"/>
      </rPr>
      <t xml:space="preserve">      </t>
    </r>
    <r>
      <rPr>
        <sz val="11"/>
        <rFont val="宋体"/>
        <charset val="134"/>
      </rPr>
      <t>培训</t>
    </r>
  </si>
  <si>
    <r>
      <rPr>
        <sz val="11"/>
        <rFont val="Times New Roman"/>
        <charset val="134"/>
      </rPr>
      <t xml:space="preserve">      </t>
    </r>
    <r>
      <rPr>
        <sz val="11"/>
        <rFont val="宋体"/>
        <charset val="134"/>
      </rPr>
      <t>退役士兵能力提升</t>
    </r>
  </si>
  <si>
    <r>
      <rPr>
        <sz val="11"/>
        <rFont val="Times New Roman"/>
        <charset val="134"/>
      </rPr>
      <t xml:space="preserve">      </t>
    </r>
    <r>
      <rPr>
        <sz val="11"/>
        <rFont val="宋体"/>
        <charset val="134"/>
      </rPr>
      <t>其他进修及培训</t>
    </r>
  </si>
  <si>
    <r>
      <rPr>
        <sz val="11"/>
        <rFont val="Times New Roman"/>
        <charset val="134"/>
      </rPr>
      <t xml:space="preserve">    </t>
    </r>
    <r>
      <rPr>
        <sz val="11"/>
        <rFont val="宋体"/>
        <charset val="134"/>
      </rPr>
      <t>教育费附加安排的支出</t>
    </r>
  </si>
  <si>
    <r>
      <rPr>
        <sz val="11"/>
        <rFont val="Times New Roman"/>
        <charset val="134"/>
      </rPr>
      <t xml:space="preserve">      </t>
    </r>
    <r>
      <rPr>
        <sz val="11"/>
        <rFont val="宋体"/>
        <charset val="134"/>
      </rPr>
      <t>农村中小学校舍建设</t>
    </r>
  </si>
  <si>
    <r>
      <rPr>
        <sz val="11"/>
        <rFont val="Times New Roman"/>
        <charset val="134"/>
      </rPr>
      <t xml:space="preserve">      </t>
    </r>
    <r>
      <rPr>
        <sz val="11"/>
        <rFont val="宋体"/>
        <charset val="134"/>
      </rPr>
      <t>农村中小学教学设施</t>
    </r>
  </si>
  <si>
    <r>
      <rPr>
        <sz val="11"/>
        <rFont val="Times New Roman"/>
        <charset val="134"/>
      </rPr>
      <t xml:space="preserve">      </t>
    </r>
    <r>
      <rPr>
        <sz val="11"/>
        <rFont val="宋体"/>
        <charset val="134"/>
      </rPr>
      <t>城市中小学校舍建设</t>
    </r>
  </si>
  <si>
    <r>
      <rPr>
        <sz val="11"/>
        <rFont val="Times New Roman"/>
        <charset val="134"/>
      </rPr>
      <t xml:space="preserve">      </t>
    </r>
    <r>
      <rPr>
        <sz val="11"/>
        <rFont val="宋体"/>
        <charset val="134"/>
      </rPr>
      <t>城市中小学教学设施</t>
    </r>
  </si>
  <si>
    <r>
      <rPr>
        <sz val="11"/>
        <rFont val="Times New Roman"/>
        <charset val="134"/>
      </rPr>
      <t xml:space="preserve">      </t>
    </r>
    <r>
      <rPr>
        <sz val="11"/>
        <rFont val="宋体"/>
        <charset val="134"/>
      </rPr>
      <t>中等职业学校教学设施</t>
    </r>
  </si>
  <si>
    <r>
      <rPr>
        <sz val="11"/>
        <rFont val="Times New Roman"/>
        <charset val="134"/>
      </rPr>
      <t xml:space="preserve">      </t>
    </r>
    <r>
      <rPr>
        <sz val="11"/>
        <rFont val="宋体"/>
        <charset val="134"/>
      </rPr>
      <t>其他教育费附加安排的</t>
    </r>
  </si>
  <si>
    <r>
      <rPr>
        <sz val="11"/>
        <rFont val="Times New Roman"/>
        <charset val="134"/>
      </rPr>
      <t xml:space="preserve">    </t>
    </r>
    <r>
      <rPr>
        <sz val="11"/>
        <rFont val="宋体"/>
        <charset val="134"/>
      </rPr>
      <t>其他教育</t>
    </r>
  </si>
  <si>
    <r>
      <rPr>
        <sz val="11"/>
        <rFont val="Times New Roman"/>
        <charset val="134"/>
      </rPr>
      <t xml:space="preserve">      </t>
    </r>
    <r>
      <rPr>
        <sz val="11"/>
        <rFont val="宋体"/>
        <charset val="134"/>
      </rPr>
      <t>其他教育</t>
    </r>
  </si>
  <si>
    <r>
      <rPr>
        <b/>
        <sz val="11"/>
        <rFont val="Times New Roman"/>
        <charset val="134"/>
      </rPr>
      <t xml:space="preserve">  </t>
    </r>
    <r>
      <rPr>
        <b/>
        <sz val="11"/>
        <rFont val="宋体"/>
        <charset val="134"/>
      </rPr>
      <t>六、科学技术支出</t>
    </r>
  </si>
  <si>
    <r>
      <rPr>
        <sz val="11"/>
        <rFont val="Times New Roman"/>
        <charset val="134"/>
      </rPr>
      <t xml:space="preserve">    </t>
    </r>
    <r>
      <rPr>
        <sz val="11"/>
        <rFont val="宋体"/>
        <charset val="134"/>
      </rPr>
      <t>科学技术管理事务</t>
    </r>
  </si>
  <si>
    <r>
      <rPr>
        <sz val="11"/>
        <rFont val="Times New Roman"/>
        <charset val="134"/>
      </rPr>
      <t xml:space="preserve">      </t>
    </r>
    <r>
      <rPr>
        <sz val="11"/>
        <rFont val="宋体"/>
        <charset val="134"/>
      </rPr>
      <t>其他科学技术管理事务</t>
    </r>
  </si>
  <si>
    <r>
      <rPr>
        <sz val="11"/>
        <rFont val="Times New Roman"/>
        <charset val="134"/>
      </rPr>
      <t xml:space="preserve">    </t>
    </r>
    <r>
      <rPr>
        <sz val="11"/>
        <rFont val="宋体"/>
        <charset val="134"/>
      </rPr>
      <t>基础研究</t>
    </r>
  </si>
  <si>
    <r>
      <rPr>
        <sz val="11"/>
        <rFont val="Times New Roman"/>
        <charset val="134"/>
      </rPr>
      <t xml:space="preserve">      </t>
    </r>
    <r>
      <rPr>
        <sz val="11"/>
        <rFont val="宋体"/>
        <charset val="134"/>
      </rPr>
      <t>机构运行</t>
    </r>
  </si>
  <si>
    <r>
      <rPr>
        <sz val="11"/>
        <rFont val="Times New Roman"/>
        <charset val="134"/>
      </rPr>
      <t xml:space="preserve">      </t>
    </r>
    <r>
      <rPr>
        <sz val="11"/>
        <rFont val="宋体"/>
        <charset val="134"/>
      </rPr>
      <t>重点基础研究规划</t>
    </r>
  </si>
  <si>
    <r>
      <rPr>
        <sz val="11"/>
        <rFont val="Times New Roman"/>
        <charset val="134"/>
      </rPr>
      <t xml:space="preserve">      </t>
    </r>
    <r>
      <rPr>
        <sz val="11"/>
        <rFont val="宋体"/>
        <charset val="134"/>
      </rPr>
      <t>自然科学基金</t>
    </r>
  </si>
  <si>
    <r>
      <rPr>
        <sz val="11"/>
        <rFont val="Times New Roman"/>
        <charset val="134"/>
      </rPr>
      <t xml:space="preserve">      </t>
    </r>
    <r>
      <rPr>
        <sz val="11"/>
        <rFont val="宋体"/>
        <charset val="134"/>
      </rPr>
      <t>重点实验室及相关设施</t>
    </r>
  </si>
  <si>
    <r>
      <rPr>
        <sz val="11"/>
        <rFont val="Times New Roman"/>
        <charset val="134"/>
      </rPr>
      <t xml:space="preserve">      </t>
    </r>
    <r>
      <rPr>
        <sz val="11"/>
        <rFont val="宋体"/>
        <charset val="134"/>
      </rPr>
      <t>重大科学工程</t>
    </r>
  </si>
  <si>
    <r>
      <rPr>
        <sz val="11"/>
        <rFont val="Times New Roman"/>
        <charset val="134"/>
      </rPr>
      <t xml:space="preserve">      </t>
    </r>
    <r>
      <rPr>
        <sz val="11"/>
        <rFont val="宋体"/>
        <charset val="134"/>
      </rPr>
      <t>专项基础科研</t>
    </r>
  </si>
  <si>
    <r>
      <rPr>
        <sz val="11"/>
        <rFont val="Times New Roman"/>
        <charset val="134"/>
      </rPr>
      <t xml:space="preserve">      </t>
    </r>
    <r>
      <rPr>
        <sz val="11"/>
        <rFont val="宋体"/>
        <charset val="134"/>
      </rPr>
      <t>专项技术基础</t>
    </r>
  </si>
  <si>
    <r>
      <rPr>
        <sz val="11"/>
        <rFont val="Times New Roman"/>
        <charset val="134"/>
      </rPr>
      <t xml:space="preserve">      </t>
    </r>
    <r>
      <rPr>
        <sz val="11"/>
        <rFont val="宋体"/>
        <charset val="134"/>
      </rPr>
      <t>其他基础研究</t>
    </r>
  </si>
  <si>
    <r>
      <rPr>
        <sz val="11"/>
        <rFont val="Times New Roman"/>
        <charset val="134"/>
      </rPr>
      <t xml:space="preserve">    </t>
    </r>
    <r>
      <rPr>
        <sz val="11"/>
        <rFont val="宋体"/>
        <charset val="134"/>
      </rPr>
      <t>应用研究</t>
    </r>
  </si>
  <si>
    <r>
      <rPr>
        <sz val="11"/>
        <rFont val="Times New Roman"/>
        <charset val="134"/>
      </rPr>
      <t xml:space="preserve">      </t>
    </r>
    <r>
      <rPr>
        <sz val="11"/>
        <rFont val="宋体"/>
        <charset val="134"/>
      </rPr>
      <t>社会公益研究</t>
    </r>
  </si>
  <si>
    <r>
      <rPr>
        <sz val="11"/>
        <rFont val="Times New Roman"/>
        <charset val="134"/>
      </rPr>
      <t xml:space="preserve">      </t>
    </r>
    <r>
      <rPr>
        <sz val="11"/>
        <rFont val="宋体"/>
        <charset val="134"/>
      </rPr>
      <t>高技术研究</t>
    </r>
  </si>
  <si>
    <r>
      <rPr>
        <sz val="11"/>
        <rFont val="Times New Roman"/>
        <charset val="134"/>
      </rPr>
      <t xml:space="preserve">      </t>
    </r>
    <r>
      <rPr>
        <sz val="11"/>
        <rFont val="宋体"/>
        <charset val="134"/>
      </rPr>
      <t>专项科研试制</t>
    </r>
  </si>
  <si>
    <r>
      <rPr>
        <sz val="11"/>
        <rFont val="Times New Roman"/>
        <charset val="134"/>
      </rPr>
      <t xml:space="preserve">      </t>
    </r>
    <r>
      <rPr>
        <sz val="11"/>
        <rFont val="宋体"/>
        <charset val="134"/>
      </rPr>
      <t>其他应用研究</t>
    </r>
  </si>
  <si>
    <r>
      <rPr>
        <sz val="11"/>
        <rFont val="Times New Roman"/>
        <charset val="134"/>
      </rPr>
      <t xml:space="preserve">    </t>
    </r>
    <r>
      <rPr>
        <sz val="11"/>
        <rFont val="宋体"/>
        <charset val="134"/>
      </rPr>
      <t>技术研究与开发</t>
    </r>
  </si>
  <si>
    <r>
      <rPr>
        <sz val="11"/>
        <rFont val="Times New Roman"/>
        <charset val="134"/>
      </rPr>
      <t xml:space="preserve">      </t>
    </r>
    <r>
      <rPr>
        <sz val="11"/>
        <rFont val="宋体"/>
        <charset val="134"/>
      </rPr>
      <t>应用技术研究与开发</t>
    </r>
  </si>
  <si>
    <r>
      <rPr>
        <sz val="11"/>
        <rFont val="Times New Roman"/>
        <charset val="134"/>
      </rPr>
      <t xml:space="preserve">      </t>
    </r>
    <r>
      <rPr>
        <sz val="11"/>
        <rFont val="宋体"/>
        <charset val="134"/>
      </rPr>
      <t>产业技术研究与开发</t>
    </r>
  </si>
  <si>
    <r>
      <rPr>
        <sz val="11"/>
        <rFont val="Times New Roman"/>
        <charset val="134"/>
      </rPr>
      <t xml:space="preserve">      </t>
    </r>
    <r>
      <rPr>
        <sz val="11"/>
        <rFont val="宋体"/>
        <charset val="134"/>
      </rPr>
      <t>科技成果转化与扩散</t>
    </r>
  </si>
  <si>
    <r>
      <rPr>
        <sz val="11"/>
        <rFont val="Times New Roman"/>
        <charset val="134"/>
      </rPr>
      <t xml:space="preserve">      </t>
    </r>
    <r>
      <rPr>
        <sz val="11"/>
        <rFont val="宋体"/>
        <charset val="134"/>
      </rPr>
      <t>其他技术研究与开发</t>
    </r>
  </si>
  <si>
    <r>
      <rPr>
        <sz val="11"/>
        <rFont val="Times New Roman"/>
        <charset val="134"/>
      </rPr>
      <t xml:space="preserve">    </t>
    </r>
    <r>
      <rPr>
        <sz val="11"/>
        <rFont val="宋体"/>
        <charset val="134"/>
      </rPr>
      <t>科技条件与服务</t>
    </r>
  </si>
  <si>
    <r>
      <rPr>
        <sz val="11"/>
        <rFont val="Times New Roman"/>
        <charset val="134"/>
      </rPr>
      <t xml:space="preserve">      </t>
    </r>
    <r>
      <rPr>
        <sz val="11"/>
        <rFont val="宋体"/>
        <charset val="134"/>
      </rPr>
      <t>技术创新服务体系</t>
    </r>
  </si>
  <si>
    <r>
      <rPr>
        <sz val="11"/>
        <rFont val="Times New Roman"/>
        <charset val="134"/>
      </rPr>
      <t xml:space="preserve">      </t>
    </r>
    <r>
      <rPr>
        <sz val="11"/>
        <rFont val="宋体"/>
        <charset val="134"/>
      </rPr>
      <t>科技条件专项</t>
    </r>
  </si>
  <si>
    <r>
      <rPr>
        <sz val="11"/>
        <rFont val="Times New Roman"/>
        <charset val="134"/>
      </rPr>
      <t xml:space="preserve">      </t>
    </r>
    <r>
      <rPr>
        <sz val="11"/>
        <rFont val="宋体"/>
        <charset val="134"/>
      </rPr>
      <t>其他科技条件与服务</t>
    </r>
  </si>
  <si>
    <r>
      <rPr>
        <sz val="11"/>
        <rFont val="Times New Roman"/>
        <charset val="134"/>
      </rPr>
      <t xml:space="preserve">    </t>
    </r>
    <r>
      <rPr>
        <sz val="11"/>
        <rFont val="宋体"/>
        <charset val="134"/>
      </rPr>
      <t>社会科学</t>
    </r>
  </si>
  <si>
    <r>
      <rPr>
        <sz val="11"/>
        <rFont val="Times New Roman"/>
        <charset val="134"/>
      </rPr>
      <t xml:space="preserve">      </t>
    </r>
    <r>
      <rPr>
        <sz val="11"/>
        <rFont val="宋体"/>
        <charset val="134"/>
      </rPr>
      <t>社会科学研究机构</t>
    </r>
  </si>
  <si>
    <r>
      <rPr>
        <sz val="11"/>
        <rFont val="Times New Roman"/>
        <charset val="134"/>
      </rPr>
      <t xml:space="preserve">      </t>
    </r>
    <r>
      <rPr>
        <sz val="11"/>
        <rFont val="宋体"/>
        <charset val="134"/>
      </rPr>
      <t>社会科学研究</t>
    </r>
  </si>
  <si>
    <r>
      <rPr>
        <sz val="11"/>
        <rFont val="Times New Roman"/>
        <charset val="134"/>
      </rPr>
      <t xml:space="preserve">      </t>
    </r>
    <r>
      <rPr>
        <sz val="11"/>
        <rFont val="宋体"/>
        <charset val="134"/>
      </rPr>
      <t>社科基金</t>
    </r>
  </si>
  <si>
    <r>
      <rPr>
        <sz val="11"/>
        <rFont val="Times New Roman"/>
        <charset val="134"/>
      </rPr>
      <t xml:space="preserve">      </t>
    </r>
    <r>
      <rPr>
        <sz val="11"/>
        <rFont val="宋体"/>
        <charset val="134"/>
      </rPr>
      <t>其他社会科学</t>
    </r>
  </si>
  <si>
    <r>
      <rPr>
        <sz val="11"/>
        <rFont val="Times New Roman"/>
        <charset val="134"/>
      </rPr>
      <t xml:space="preserve">    </t>
    </r>
    <r>
      <rPr>
        <sz val="11"/>
        <rFont val="宋体"/>
        <charset val="134"/>
      </rPr>
      <t>科学技术普及</t>
    </r>
  </si>
  <si>
    <r>
      <rPr>
        <sz val="11"/>
        <rFont val="Times New Roman"/>
        <charset val="134"/>
      </rPr>
      <t xml:space="preserve">      </t>
    </r>
    <r>
      <rPr>
        <sz val="11"/>
        <rFont val="宋体"/>
        <charset val="134"/>
      </rPr>
      <t>科普活动</t>
    </r>
  </si>
  <si>
    <r>
      <rPr>
        <sz val="11"/>
        <rFont val="Times New Roman"/>
        <charset val="134"/>
      </rPr>
      <t xml:space="preserve">      </t>
    </r>
    <r>
      <rPr>
        <sz val="11"/>
        <rFont val="宋体"/>
        <charset val="134"/>
      </rPr>
      <t>青少年科技活动</t>
    </r>
  </si>
  <si>
    <r>
      <rPr>
        <sz val="11"/>
        <rFont val="Times New Roman"/>
        <charset val="134"/>
      </rPr>
      <t xml:space="preserve">      </t>
    </r>
    <r>
      <rPr>
        <sz val="11"/>
        <rFont val="宋体"/>
        <charset val="134"/>
      </rPr>
      <t>学术交流活动</t>
    </r>
  </si>
  <si>
    <r>
      <rPr>
        <sz val="11"/>
        <rFont val="Times New Roman"/>
        <charset val="134"/>
      </rPr>
      <t xml:space="preserve">      </t>
    </r>
    <r>
      <rPr>
        <sz val="11"/>
        <rFont val="宋体"/>
        <charset val="134"/>
      </rPr>
      <t>科技馆站</t>
    </r>
  </si>
  <si>
    <r>
      <rPr>
        <sz val="11"/>
        <rFont val="Times New Roman"/>
        <charset val="134"/>
      </rPr>
      <t xml:space="preserve">      </t>
    </r>
    <r>
      <rPr>
        <sz val="11"/>
        <rFont val="宋体"/>
        <charset val="134"/>
      </rPr>
      <t>其他科学技术普及</t>
    </r>
  </si>
  <si>
    <r>
      <rPr>
        <sz val="11"/>
        <rFont val="Times New Roman"/>
        <charset val="134"/>
      </rPr>
      <t xml:space="preserve">    </t>
    </r>
    <r>
      <rPr>
        <sz val="11"/>
        <rFont val="宋体"/>
        <charset val="134"/>
      </rPr>
      <t>科技交流与合作</t>
    </r>
  </si>
  <si>
    <r>
      <rPr>
        <sz val="11"/>
        <rFont val="Times New Roman"/>
        <charset val="134"/>
      </rPr>
      <t xml:space="preserve">      </t>
    </r>
    <r>
      <rPr>
        <sz val="11"/>
        <rFont val="宋体"/>
        <charset val="134"/>
      </rPr>
      <t>国际交流与合作</t>
    </r>
  </si>
  <si>
    <r>
      <rPr>
        <sz val="11"/>
        <rFont val="Times New Roman"/>
        <charset val="134"/>
      </rPr>
      <t xml:space="preserve">      </t>
    </r>
    <r>
      <rPr>
        <sz val="11"/>
        <rFont val="宋体"/>
        <charset val="134"/>
      </rPr>
      <t>重大科技合作项目</t>
    </r>
  </si>
  <si>
    <r>
      <rPr>
        <sz val="11"/>
        <rFont val="Times New Roman"/>
        <charset val="134"/>
      </rPr>
      <t xml:space="preserve">      </t>
    </r>
    <r>
      <rPr>
        <sz val="11"/>
        <rFont val="宋体"/>
        <charset val="134"/>
      </rPr>
      <t>其他科技交流与合作</t>
    </r>
  </si>
  <si>
    <r>
      <rPr>
        <sz val="11"/>
        <rFont val="Times New Roman"/>
        <charset val="134"/>
      </rPr>
      <t xml:space="preserve">    </t>
    </r>
    <r>
      <rPr>
        <sz val="11"/>
        <rFont val="宋体"/>
        <charset val="134"/>
      </rPr>
      <t>科技重大项目</t>
    </r>
  </si>
  <si>
    <r>
      <rPr>
        <sz val="11"/>
        <rFont val="Times New Roman"/>
        <charset val="134"/>
      </rPr>
      <t xml:space="preserve">      </t>
    </r>
    <r>
      <rPr>
        <sz val="11"/>
        <rFont val="宋体"/>
        <charset val="134"/>
      </rPr>
      <t>科技重大专项</t>
    </r>
  </si>
  <si>
    <r>
      <rPr>
        <sz val="11"/>
        <rFont val="Times New Roman"/>
        <charset val="134"/>
      </rPr>
      <t xml:space="preserve">      </t>
    </r>
    <r>
      <rPr>
        <sz val="11"/>
        <rFont val="宋体"/>
        <charset val="134"/>
      </rPr>
      <t>重点研发计划</t>
    </r>
  </si>
  <si>
    <r>
      <rPr>
        <sz val="11"/>
        <rFont val="Times New Roman"/>
        <charset val="134"/>
      </rPr>
      <t xml:space="preserve">      </t>
    </r>
    <r>
      <rPr>
        <sz val="11"/>
        <rFont val="宋体"/>
        <charset val="134"/>
      </rPr>
      <t>其他科技重大项目</t>
    </r>
  </si>
  <si>
    <r>
      <rPr>
        <sz val="11"/>
        <rFont val="Times New Roman"/>
        <charset val="134"/>
      </rPr>
      <t xml:space="preserve">    </t>
    </r>
    <r>
      <rPr>
        <sz val="11"/>
        <rFont val="宋体"/>
        <charset val="134"/>
      </rPr>
      <t>其他科学技术</t>
    </r>
  </si>
  <si>
    <r>
      <rPr>
        <sz val="11"/>
        <rFont val="Times New Roman"/>
        <charset val="134"/>
      </rPr>
      <t xml:space="preserve">      </t>
    </r>
    <r>
      <rPr>
        <sz val="11"/>
        <rFont val="宋体"/>
        <charset val="134"/>
      </rPr>
      <t>科技奖励</t>
    </r>
  </si>
  <si>
    <r>
      <rPr>
        <sz val="11"/>
        <rFont val="Times New Roman"/>
        <charset val="134"/>
      </rPr>
      <t xml:space="preserve">      </t>
    </r>
    <r>
      <rPr>
        <sz val="11"/>
        <rFont val="宋体"/>
        <charset val="134"/>
      </rPr>
      <t>核应急</t>
    </r>
  </si>
  <si>
    <r>
      <rPr>
        <sz val="11"/>
        <rFont val="Times New Roman"/>
        <charset val="134"/>
      </rPr>
      <t xml:space="preserve">      </t>
    </r>
    <r>
      <rPr>
        <sz val="11"/>
        <rFont val="宋体"/>
        <charset val="134"/>
      </rPr>
      <t>转制科研机构</t>
    </r>
  </si>
  <si>
    <r>
      <rPr>
        <sz val="11"/>
        <rFont val="Times New Roman"/>
        <charset val="134"/>
      </rPr>
      <t xml:space="preserve">      </t>
    </r>
    <r>
      <rPr>
        <sz val="11"/>
        <rFont val="宋体"/>
        <charset val="134"/>
      </rPr>
      <t>其他科学技术</t>
    </r>
  </si>
  <si>
    <r>
      <rPr>
        <b/>
        <sz val="11"/>
        <rFont val="Times New Roman"/>
        <charset val="134"/>
      </rPr>
      <t xml:space="preserve">  </t>
    </r>
    <r>
      <rPr>
        <b/>
        <sz val="11"/>
        <rFont val="宋体"/>
        <charset val="134"/>
      </rPr>
      <t>七、文化旅游体育与传媒支出</t>
    </r>
  </si>
  <si>
    <r>
      <rPr>
        <sz val="11"/>
        <rFont val="Times New Roman"/>
        <charset val="134"/>
      </rPr>
      <t xml:space="preserve">    </t>
    </r>
    <r>
      <rPr>
        <sz val="11"/>
        <rFont val="宋体"/>
        <charset val="134"/>
      </rPr>
      <t>文化和旅游</t>
    </r>
  </si>
  <si>
    <r>
      <rPr>
        <sz val="11"/>
        <rFont val="Times New Roman"/>
        <charset val="134"/>
      </rPr>
      <t xml:space="preserve">      </t>
    </r>
    <r>
      <rPr>
        <sz val="11"/>
        <rFont val="宋体"/>
        <charset val="134"/>
      </rPr>
      <t>图书馆</t>
    </r>
  </si>
  <si>
    <r>
      <rPr>
        <sz val="11"/>
        <rFont val="Times New Roman"/>
        <charset val="134"/>
      </rPr>
      <t xml:space="preserve">      </t>
    </r>
    <r>
      <rPr>
        <sz val="11"/>
        <rFont val="宋体"/>
        <charset val="134"/>
      </rPr>
      <t>文化展示及纪念机构</t>
    </r>
  </si>
  <si>
    <r>
      <rPr>
        <sz val="11"/>
        <rFont val="Times New Roman"/>
        <charset val="134"/>
      </rPr>
      <t xml:space="preserve">      </t>
    </r>
    <r>
      <rPr>
        <sz val="11"/>
        <rFont val="宋体"/>
        <charset val="134"/>
      </rPr>
      <t>艺术表演场所</t>
    </r>
  </si>
  <si>
    <r>
      <rPr>
        <sz val="11"/>
        <rFont val="Times New Roman"/>
        <charset val="134"/>
      </rPr>
      <t xml:space="preserve">      </t>
    </r>
    <r>
      <rPr>
        <sz val="11"/>
        <rFont val="宋体"/>
        <charset val="134"/>
      </rPr>
      <t>艺术表演团体</t>
    </r>
  </si>
  <si>
    <r>
      <rPr>
        <sz val="11"/>
        <rFont val="Times New Roman"/>
        <charset val="134"/>
      </rPr>
      <t xml:space="preserve">      </t>
    </r>
    <r>
      <rPr>
        <sz val="11"/>
        <rFont val="宋体"/>
        <charset val="134"/>
      </rPr>
      <t>文化活动</t>
    </r>
  </si>
  <si>
    <r>
      <rPr>
        <sz val="11"/>
        <rFont val="Times New Roman"/>
        <charset val="134"/>
      </rPr>
      <t xml:space="preserve">      </t>
    </r>
    <r>
      <rPr>
        <sz val="11"/>
        <rFont val="宋体"/>
        <charset val="134"/>
      </rPr>
      <t>群众文化</t>
    </r>
  </si>
  <si>
    <r>
      <rPr>
        <sz val="11"/>
        <rFont val="Times New Roman"/>
        <charset val="134"/>
      </rPr>
      <t xml:space="preserve">      </t>
    </r>
    <r>
      <rPr>
        <sz val="11"/>
        <rFont val="宋体"/>
        <charset val="134"/>
      </rPr>
      <t>文化和旅游交流与合作</t>
    </r>
  </si>
  <si>
    <r>
      <rPr>
        <sz val="11"/>
        <rFont val="Times New Roman"/>
        <charset val="134"/>
      </rPr>
      <t xml:space="preserve">      </t>
    </r>
    <r>
      <rPr>
        <sz val="11"/>
        <rFont val="宋体"/>
        <charset val="134"/>
      </rPr>
      <t>文化创作与保护</t>
    </r>
  </si>
  <si>
    <r>
      <rPr>
        <sz val="11"/>
        <rFont val="Times New Roman"/>
        <charset val="134"/>
      </rPr>
      <t xml:space="preserve">      </t>
    </r>
    <r>
      <rPr>
        <sz val="11"/>
        <rFont val="宋体"/>
        <charset val="134"/>
      </rPr>
      <t>文化和旅游市场管理</t>
    </r>
  </si>
  <si>
    <r>
      <rPr>
        <sz val="11"/>
        <rFont val="Times New Roman"/>
        <charset val="134"/>
      </rPr>
      <t xml:space="preserve">      </t>
    </r>
    <r>
      <rPr>
        <sz val="11"/>
        <rFont val="宋体"/>
        <charset val="134"/>
      </rPr>
      <t>旅游宣传</t>
    </r>
  </si>
  <si>
    <r>
      <rPr>
        <sz val="11"/>
        <rFont val="Times New Roman"/>
        <charset val="134"/>
      </rPr>
      <t xml:space="preserve">      </t>
    </r>
    <r>
      <rPr>
        <sz val="11"/>
        <rFont val="宋体"/>
        <charset val="134"/>
      </rPr>
      <t>旅游行业业务管理</t>
    </r>
  </si>
  <si>
    <r>
      <rPr>
        <sz val="11"/>
        <rFont val="Times New Roman"/>
        <charset val="134"/>
      </rPr>
      <t xml:space="preserve">      </t>
    </r>
    <r>
      <rPr>
        <sz val="11"/>
        <rFont val="宋体"/>
        <charset val="134"/>
      </rPr>
      <t>其他文化和旅游</t>
    </r>
  </si>
  <si>
    <r>
      <rPr>
        <sz val="11"/>
        <rFont val="Times New Roman"/>
        <charset val="134"/>
      </rPr>
      <t xml:space="preserve">    </t>
    </r>
    <r>
      <rPr>
        <sz val="11"/>
        <rFont val="宋体"/>
        <charset val="134"/>
      </rPr>
      <t>文物</t>
    </r>
  </si>
  <si>
    <r>
      <rPr>
        <sz val="11"/>
        <rFont val="Times New Roman"/>
        <charset val="134"/>
      </rPr>
      <t xml:space="preserve">      </t>
    </r>
    <r>
      <rPr>
        <sz val="11"/>
        <rFont val="宋体"/>
        <charset val="134"/>
      </rPr>
      <t>文物保护</t>
    </r>
  </si>
  <si>
    <r>
      <rPr>
        <sz val="11"/>
        <rFont val="Times New Roman"/>
        <charset val="134"/>
      </rPr>
      <t xml:space="preserve">      </t>
    </r>
    <r>
      <rPr>
        <sz val="11"/>
        <rFont val="宋体"/>
        <charset val="134"/>
      </rPr>
      <t>博物馆</t>
    </r>
  </si>
  <si>
    <r>
      <rPr>
        <sz val="11"/>
        <rFont val="Times New Roman"/>
        <charset val="134"/>
      </rPr>
      <t xml:space="preserve">      </t>
    </r>
    <r>
      <rPr>
        <sz val="11"/>
        <rFont val="宋体"/>
        <charset val="134"/>
      </rPr>
      <t>历史名城与古迹</t>
    </r>
  </si>
  <si>
    <r>
      <rPr>
        <sz val="11"/>
        <rFont val="Times New Roman"/>
        <charset val="134"/>
      </rPr>
      <t xml:space="preserve">      </t>
    </r>
    <r>
      <rPr>
        <sz val="11"/>
        <rFont val="宋体"/>
        <charset val="134"/>
      </rPr>
      <t>其他文物</t>
    </r>
  </si>
  <si>
    <r>
      <rPr>
        <sz val="11"/>
        <rFont val="Times New Roman"/>
        <charset val="134"/>
      </rPr>
      <t xml:space="preserve">    </t>
    </r>
    <r>
      <rPr>
        <sz val="11"/>
        <rFont val="宋体"/>
        <charset val="134"/>
      </rPr>
      <t>体育</t>
    </r>
  </si>
  <si>
    <r>
      <rPr>
        <sz val="11"/>
        <rFont val="Times New Roman"/>
        <charset val="134"/>
      </rPr>
      <t xml:space="preserve">      </t>
    </r>
    <r>
      <rPr>
        <sz val="11"/>
        <rFont val="宋体"/>
        <charset val="134"/>
      </rPr>
      <t>运动项目管理</t>
    </r>
  </si>
  <si>
    <r>
      <rPr>
        <sz val="11"/>
        <rFont val="Times New Roman"/>
        <charset val="134"/>
      </rPr>
      <t xml:space="preserve">      </t>
    </r>
    <r>
      <rPr>
        <sz val="11"/>
        <rFont val="宋体"/>
        <charset val="134"/>
      </rPr>
      <t>体育竞赛</t>
    </r>
  </si>
  <si>
    <r>
      <rPr>
        <sz val="11"/>
        <rFont val="Times New Roman"/>
        <charset val="134"/>
      </rPr>
      <t xml:space="preserve">      </t>
    </r>
    <r>
      <rPr>
        <sz val="11"/>
        <rFont val="宋体"/>
        <charset val="134"/>
      </rPr>
      <t>体育训练</t>
    </r>
  </si>
  <si>
    <r>
      <rPr>
        <sz val="11"/>
        <rFont val="Times New Roman"/>
        <charset val="134"/>
      </rPr>
      <t xml:space="preserve">      </t>
    </r>
    <r>
      <rPr>
        <sz val="11"/>
        <rFont val="宋体"/>
        <charset val="134"/>
      </rPr>
      <t>体育场馆</t>
    </r>
  </si>
  <si>
    <r>
      <rPr>
        <sz val="11"/>
        <rFont val="Times New Roman"/>
        <charset val="134"/>
      </rPr>
      <t xml:space="preserve">      </t>
    </r>
    <r>
      <rPr>
        <sz val="11"/>
        <rFont val="宋体"/>
        <charset val="134"/>
      </rPr>
      <t>群众体育</t>
    </r>
  </si>
  <si>
    <r>
      <rPr>
        <sz val="11"/>
        <rFont val="Times New Roman"/>
        <charset val="134"/>
      </rPr>
      <t xml:space="preserve">      </t>
    </r>
    <r>
      <rPr>
        <sz val="11"/>
        <rFont val="宋体"/>
        <charset val="134"/>
      </rPr>
      <t>体育交流与合作</t>
    </r>
  </si>
  <si>
    <r>
      <rPr>
        <sz val="11"/>
        <rFont val="Times New Roman"/>
        <charset val="134"/>
      </rPr>
      <t xml:space="preserve">      </t>
    </r>
    <r>
      <rPr>
        <sz val="11"/>
        <rFont val="宋体"/>
        <charset val="134"/>
      </rPr>
      <t>其他体育</t>
    </r>
  </si>
  <si>
    <r>
      <rPr>
        <sz val="11"/>
        <rFont val="Times New Roman"/>
        <charset val="134"/>
      </rPr>
      <t xml:space="preserve">    </t>
    </r>
    <r>
      <rPr>
        <sz val="11"/>
        <rFont val="宋体"/>
        <charset val="134"/>
      </rPr>
      <t>新闻出版电影</t>
    </r>
  </si>
  <si>
    <r>
      <rPr>
        <sz val="11"/>
        <rFont val="Times New Roman"/>
        <charset val="134"/>
      </rPr>
      <t xml:space="preserve">      </t>
    </r>
    <r>
      <rPr>
        <sz val="11"/>
        <rFont val="宋体"/>
        <charset val="134"/>
      </rPr>
      <t>新闻通讯</t>
    </r>
  </si>
  <si>
    <r>
      <rPr>
        <sz val="11"/>
        <rFont val="Times New Roman"/>
        <charset val="134"/>
      </rPr>
      <t xml:space="preserve">      </t>
    </r>
    <r>
      <rPr>
        <sz val="11"/>
        <rFont val="宋体"/>
        <charset val="134"/>
      </rPr>
      <t>出版发行</t>
    </r>
  </si>
  <si>
    <r>
      <rPr>
        <sz val="11"/>
        <rFont val="Times New Roman"/>
        <charset val="134"/>
      </rPr>
      <t xml:space="preserve">      </t>
    </r>
    <r>
      <rPr>
        <sz val="11"/>
        <rFont val="宋体"/>
        <charset val="134"/>
      </rPr>
      <t>版权管理</t>
    </r>
  </si>
  <si>
    <r>
      <rPr>
        <sz val="11"/>
        <rFont val="Times New Roman"/>
        <charset val="134"/>
      </rPr>
      <t xml:space="preserve">      </t>
    </r>
    <r>
      <rPr>
        <sz val="11"/>
        <rFont val="宋体"/>
        <charset val="134"/>
      </rPr>
      <t>电影</t>
    </r>
  </si>
  <si>
    <r>
      <rPr>
        <sz val="11"/>
        <rFont val="Times New Roman"/>
        <charset val="134"/>
      </rPr>
      <t xml:space="preserve">      </t>
    </r>
    <r>
      <rPr>
        <sz val="11"/>
        <rFont val="宋体"/>
        <charset val="134"/>
      </rPr>
      <t>其他新闻出版电影</t>
    </r>
  </si>
  <si>
    <r>
      <rPr>
        <sz val="11"/>
        <rFont val="Times New Roman"/>
        <charset val="134"/>
      </rPr>
      <t xml:space="preserve">    </t>
    </r>
    <r>
      <rPr>
        <sz val="11"/>
        <rFont val="宋体"/>
        <charset val="134"/>
      </rPr>
      <t>广播电视</t>
    </r>
  </si>
  <si>
    <r>
      <rPr>
        <sz val="11"/>
        <rFont val="Times New Roman"/>
        <charset val="134"/>
      </rPr>
      <t xml:space="preserve">      </t>
    </r>
    <r>
      <rPr>
        <sz val="11"/>
        <rFont val="宋体"/>
        <charset val="134"/>
      </rPr>
      <t>广播</t>
    </r>
  </si>
  <si>
    <r>
      <rPr>
        <sz val="11"/>
        <rFont val="Times New Roman"/>
        <charset val="134"/>
      </rPr>
      <t xml:space="preserve">      </t>
    </r>
    <r>
      <rPr>
        <sz val="11"/>
        <rFont val="宋体"/>
        <charset val="134"/>
      </rPr>
      <t>电视</t>
    </r>
  </si>
  <si>
    <r>
      <rPr>
        <sz val="11"/>
        <rFont val="Times New Roman"/>
        <charset val="134"/>
      </rPr>
      <t xml:space="preserve">      </t>
    </r>
    <r>
      <rPr>
        <sz val="11"/>
        <rFont val="宋体"/>
        <charset val="134"/>
      </rPr>
      <t>监测监管</t>
    </r>
  </si>
  <si>
    <r>
      <rPr>
        <sz val="11"/>
        <rFont val="Times New Roman"/>
        <charset val="134"/>
      </rPr>
      <t xml:space="preserve">      </t>
    </r>
    <r>
      <rPr>
        <sz val="11"/>
        <rFont val="宋体"/>
        <charset val="134"/>
      </rPr>
      <t>其他广播电视</t>
    </r>
  </si>
  <si>
    <r>
      <rPr>
        <sz val="11"/>
        <rFont val="Times New Roman"/>
        <charset val="134"/>
      </rPr>
      <t xml:space="preserve">    </t>
    </r>
    <r>
      <rPr>
        <sz val="11"/>
        <rFont val="宋体"/>
        <charset val="134"/>
      </rPr>
      <t>其他文化体育与传媒</t>
    </r>
  </si>
  <si>
    <r>
      <rPr>
        <sz val="11"/>
        <rFont val="Times New Roman"/>
        <charset val="134"/>
      </rPr>
      <t xml:space="preserve">      </t>
    </r>
    <r>
      <rPr>
        <sz val="11"/>
        <rFont val="宋体"/>
        <charset val="134"/>
      </rPr>
      <t>宣传文化发展专项</t>
    </r>
  </si>
  <si>
    <r>
      <rPr>
        <sz val="11"/>
        <rFont val="Times New Roman"/>
        <charset val="134"/>
      </rPr>
      <t xml:space="preserve">      </t>
    </r>
    <r>
      <rPr>
        <sz val="11"/>
        <rFont val="宋体"/>
        <charset val="134"/>
      </rPr>
      <t>文化产业发展专项</t>
    </r>
  </si>
  <si>
    <r>
      <rPr>
        <sz val="11"/>
        <rFont val="Times New Roman"/>
        <charset val="134"/>
      </rPr>
      <t xml:space="preserve">      </t>
    </r>
    <r>
      <rPr>
        <sz val="11"/>
        <rFont val="宋体"/>
        <charset val="134"/>
      </rPr>
      <t>其他文化体育与传媒</t>
    </r>
  </si>
  <si>
    <r>
      <rPr>
        <b/>
        <sz val="11"/>
        <rFont val="Times New Roman"/>
        <charset val="134"/>
      </rPr>
      <t xml:space="preserve">  </t>
    </r>
    <r>
      <rPr>
        <b/>
        <sz val="11"/>
        <rFont val="宋体"/>
        <charset val="134"/>
      </rPr>
      <t>八、社会保障和就业支出</t>
    </r>
  </si>
  <si>
    <r>
      <rPr>
        <sz val="11"/>
        <rFont val="Times New Roman"/>
        <charset val="134"/>
      </rPr>
      <t xml:space="preserve">    </t>
    </r>
    <r>
      <rPr>
        <sz val="11"/>
        <rFont val="宋体"/>
        <charset val="134"/>
      </rPr>
      <t>人力资源和社会保障管理事务</t>
    </r>
  </si>
  <si>
    <r>
      <rPr>
        <sz val="11"/>
        <rFont val="Times New Roman"/>
        <charset val="134"/>
      </rPr>
      <t xml:space="preserve">      </t>
    </r>
    <r>
      <rPr>
        <sz val="11"/>
        <rFont val="宋体"/>
        <charset val="134"/>
      </rPr>
      <t>综合业务管理</t>
    </r>
  </si>
  <si>
    <r>
      <rPr>
        <sz val="11"/>
        <rFont val="Times New Roman"/>
        <charset val="134"/>
      </rPr>
      <t xml:space="preserve">      </t>
    </r>
    <r>
      <rPr>
        <sz val="11"/>
        <rFont val="宋体"/>
        <charset val="134"/>
      </rPr>
      <t>劳动保障监察</t>
    </r>
  </si>
  <si>
    <r>
      <rPr>
        <sz val="11"/>
        <rFont val="Times New Roman"/>
        <charset val="134"/>
      </rPr>
      <t xml:space="preserve">      </t>
    </r>
    <r>
      <rPr>
        <sz val="11"/>
        <rFont val="宋体"/>
        <charset val="134"/>
      </rPr>
      <t>就业管理事务</t>
    </r>
  </si>
  <si>
    <r>
      <rPr>
        <sz val="11"/>
        <rFont val="Times New Roman"/>
        <charset val="134"/>
      </rPr>
      <t xml:space="preserve">      </t>
    </r>
    <r>
      <rPr>
        <sz val="11"/>
        <rFont val="宋体"/>
        <charset val="134"/>
      </rPr>
      <t>社会保险业务管理事务</t>
    </r>
  </si>
  <si>
    <r>
      <rPr>
        <sz val="11"/>
        <rFont val="Times New Roman"/>
        <charset val="134"/>
      </rPr>
      <t xml:space="preserve">      </t>
    </r>
    <r>
      <rPr>
        <sz val="11"/>
        <rFont val="宋体"/>
        <charset val="134"/>
      </rPr>
      <t>社会保险经办机构</t>
    </r>
  </si>
  <si>
    <r>
      <rPr>
        <sz val="11"/>
        <rFont val="Times New Roman"/>
        <charset val="134"/>
      </rPr>
      <t xml:space="preserve">      </t>
    </r>
    <r>
      <rPr>
        <sz val="11"/>
        <rFont val="宋体"/>
        <charset val="134"/>
      </rPr>
      <t>劳动关系和维权</t>
    </r>
  </si>
  <si>
    <r>
      <rPr>
        <sz val="11"/>
        <rFont val="Times New Roman"/>
        <charset val="134"/>
      </rPr>
      <t xml:space="preserve">      </t>
    </r>
    <r>
      <rPr>
        <sz val="11"/>
        <rFont val="宋体"/>
        <charset val="134"/>
      </rPr>
      <t>公共就业服务和职业技能鉴定机构</t>
    </r>
  </si>
  <si>
    <r>
      <rPr>
        <sz val="11"/>
        <rFont val="Times New Roman"/>
        <charset val="134"/>
      </rPr>
      <t xml:space="preserve">      </t>
    </r>
    <r>
      <rPr>
        <sz val="11"/>
        <rFont val="宋体"/>
        <charset val="134"/>
      </rPr>
      <t>劳动人事争议调解仲裁</t>
    </r>
  </si>
  <si>
    <r>
      <rPr>
        <sz val="11"/>
        <rFont val="Times New Roman"/>
        <charset val="134"/>
      </rPr>
      <t xml:space="preserve">      </t>
    </r>
    <r>
      <rPr>
        <sz val="11"/>
        <rFont val="宋体"/>
        <charset val="134"/>
      </rPr>
      <t>其他人力资源和社会保障管理事务</t>
    </r>
  </si>
  <si>
    <r>
      <rPr>
        <sz val="11"/>
        <rFont val="Times New Roman"/>
        <charset val="134"/>
      </rPr>
      <t xml:space="preserve">    </t>
    </r>
    <r>
      <rPr>
        <sz val="11"/>
        <rFont val="宋体"/>
        <charset val="134"/>
      </rPr>
      <t>民政管理事务</t>
    </r>
  </si>
  <si>
    <r>
      <rPr>
        <sz val="11"/>
        <rFont val="Times New Roman"/>
        <charset val="134"/>
      </rPr>
      <t xml:space="preserve">      </t>
    </r>
    <r>
      <rPr>
        <sz val="11"/>
        <rFont val="宋体"/>
        <charset val="134"/>
      </rPr>
      <t>民间组织管理</t>
    </r>
  </si>
  <si>
    <r>
      <rPr>
        <sz val="11"/>
        <rFont val="Times New Roman"/>
        <charset val="134"/>
      </rPr>
      <t xml:space="preserve">      </t>
    </r>
    <r>
      <rPr>
        <sz val="11"/>
        <rFont val="宋体"/>
        <charset val="134"/>
      </rPr>
      <t>行政区划和地名管理</t>
    </r>
  </si>
  <si>
    <r>
      <rPr>
        <sz val="11"/>
        <rFont val="Times New Roman"/>
        <charset val="134"/>
      </rPr>
      <t xml:space="preserve">      </t>
    </r>
    <r>
      <rPr>
        <sz val="11"/>
        <rFont val="宋体"/>
        <charset val="134"/>
      </rPr>
      <t>基层政权和社区建设</t>
    </r>
  </si>
  <si>
    <r>
      <rPr>
        <sz val="11"/>
        <rFont val="Times New Roman"/>
        <charset val="134"/>
      </rPr>
      <t xml:space="preserve">      </t>
    </r>
    <r>
      <rPr>
        <sz val="11"/>
        <rFont val="宋体"/>
        <charset val="134"/>
      </rPr>
      <t>其他民政管理事务</t>
    </r>
  </si>
  <si>
    <r>
      <rPr>
        <sz val="11"/>
        <rFont val="Times New Roman"/>
        <charset val="134"/>
      </rPr>
      <t xml:space="preserve">    </t>
    </r>
    <r>
      <rPr>
        <sz val="11"/>
        <rFont val="宋体"/>
        <charset val="134"/>
      </rPr>
      <t>补充全国社会保障基金</t>
    </r>
  </si>
  <si>
    <r>
      <rPr>
        <sz val="11"/>
        <rFont val="Times New Roman"/>
        <charset val="134"/>
      </rPr>
      <t xml:space="preserve">      </t>
    </r>
    <r>
      <rPr>
        <sz val="11"/>
        <rFont val="宋体"/>
        <charset val="134"/>
      </rPr>
      <t>用一般公共预算补充基金</t>
    </r>
  </si>
  <si>
    <r>
      <rPr>
        <sz val="11"/>
        <rFont val="Times New Roman"/>
        <charset val="134"/>
      </rPr>
      <t xml:space="preserve">    </t>
    </r>
    <r>
      <rPr>
        <sz val="11"/>
        <rFont val="宋体"/>
        <charset val="134"/>
      </rPr>
      <t>行政事业单位离退休</t>
    </r>
  </si>
  <si>
    <r>
      <rPr>
        <sz val="11"/>
        <rFont val="Times New Roman"/>
        <charset val="134"/>
      </rPr>
      <t xml:space="preserve">      </t>
    </r>
    <r>
      <rPr>
        <sz val="11"/>
        <rFont val="宋体"/>
        <charset val="134"/>
      </rPr>
      <t>归口管理的行政单位离退休</t>
    </r>
  </si>
  <si>
    <r>
      <rPr>
        <sz val="11"/>
        <rFont val="Times New Roman"/>
        <charset val="134"/>
      </rPr>
      <t xml:space="preserve">      </t>
    </r>
    <r>
      <rPr>
        <sz val="11"/>
        <rFont val="宋体"/>
        <charset val="134"/>
      </rPr>
      <t>事业单位离退休</t>
    </r>
  </si>
  <si>
    <r>
      <rPr>
        <sz val="11"/>
        <rFont val="Times New Roman"/>
        <charset val="134"/>
      </rPr>
      <t xml:space="preserve">      </t>
    </r>
    <r>
      <rPr>
        <sz val="11"/>
        <rFont val="宋体"/>
        <charset val="134"/>
      </rPr>
      <t>离退休人员管理机构</t>
    </r>
  </si>
  <si>
    <r>
      <rPr>
        <sz val="11"/>
        <rFont val="Times New Roman"/>
        <charset val="134"/>
      </rPr>
      <t xml:space="preserve">      </t>
    </r>
    <r>
      <rPr>
        <sz val="11"/>
        <rFont val="宋体"/>
        <charset val="134"/>
      </rPr>
      <t>未归口管理的行政单位离退休</t>
    </r>
  </si>
  <si>
    <r>
      <rPr>
        <sz val="11"/>
        <rFont val="Times New Roman"/>
        <charset val="134"/>
      </rPr>
      <t xml:space="preserve">      </t>
    </r>
    <r>
      <rPr>
        <sz val="11"/>
        <rFont val="宋体"/>
        <charset val="134"/>
      </rPr>
      <t>机关事业单位基本养老保险缴费</t>
    </r>
  </si>
  <si>
    <r>
      <rPr>
        <sz val="11"/>
        <rFont val="Times New Roman"/>
        <charset val="134"/>
      </rPr>
      <t xml:space="preserve">      </t>
    </r>
    <r>
      <rPr>
        <sz val="11"/>
        <rFont val="宋体"/>
        <charset val="134"/>
      </rPr>
      <t>机关事业单位职业年金缴费</t>
    </r>
  </si>
  <si>
    <r>
      <rPr>
        <sz val="11"/>
        <rFont val="Times New Roman"/>
        <charset val="134"/>
      </rPr>
      <t xml:space="preserve">      </t>
    </r>
    <r>
      <rPr>
        <sz val="11"/>
        <rFont val="宋体"/>
        <charset val="134"/>
      </rPr>
      <t>对机关事业单位基本养老保险基金的补助</t>
    </r>
  </si>
  <si>
    <r>
      <rPr>
        <sz val="11"/>
        <rFont val="Times New Roman"/>
        <charset val="134"/>
      </rPr>
      <t xml:space="preserve">      </t>
    </r>
    <r>
      <rPr>
        <sz val="11"/>
        <rFont val="宋体"/>
        <charset val="134"/>
      </rPr>
      <t>其他行政事业单位离退休</t>
    </r>
  </si>
  <si>
    <r>
      <rPr>
        <sz val="11"/>
        <rFont val="Times New Roman"/>
        <charset val="134"/>
      </rPr>
      <t xml:space="preserve">    </t>
    </r>
    <r>
      <rPr>
        <sz val="11"/>
        <rFont val="宋体"/>
        <charset val="134"/>
      </rPr>
      <t>企业改革补助</t>
    </r>
  </si>
  <si>
    <r>
      <rPr>
        <sz val="11"/>
        <rFont val="Times New Roman"/>
        <charset val="134"/>
      </rPr>
      <t xml:space="preserve">      </t>
    </r>
    <r>
      <rPr>
        <sz val="11"/>
        <rFont val="宋体"/>
        <charset val="134"/>
      </rPr>
      <t>企业关闭破产补助</t>
    </r>
  </si>
  <si>
    <r>
      <rPr>
        <sz val="11"/>
        <rFont val="Times New Roman"/>
        <charset val="134"/>
      </rPr>
      <t xml:space="preserve">      </t>
    </r>
    <r>
      <rPr>
        <sz val="11"/>
        <rFont val="宋体"/>
        <charset val="134"/>
      </rPr>
      <t>厂办大集体改革补助</t>
    </r>
  </si>
  <si>
    <r>
      <rPr>
        <sz val="11"/>
        <rFont val="Times New Roman"/>
        <charset val="134"/>
      </rPr>
      <t xml:space="preserve">      </t>
    </r>
    <r>
      <rPr>
        <sz val="11"/>
        <rFont val="宋体"/>
        <charset val="134"/>
      </rPr>
      <t>其他企业改革发展补助</t>
    </r>
  </si>
  <si>
    <r>
      <rPr>
        <sz val="11"/>
        <rFont val="Times New Roman"/>
        <charset val="134"/>
      </rPr>
      <t xml:space="preserve">    </t>
    </r>
    <r>
      <rPr>
        <sz val="11"/>
        <rFont val="宋体"/>
        <charset val="134"/>
      </rPr>
      <t>就业补助</t>
    </r>
  </si>
  <si>
    <r>
      <rPr>
        <sz val="11"/>
        <rFont val="Times New Roman"/>
        <charset val="134"/>
      </rPr>
      <t xml:space="preserve">      </t>
    </r>
    <r>
      <rPr>
        <sz val="11"/>
        <rFont val="宋体"/>
        <charset val="134"/>
      </rPr>
      <t>就业创业服务补贴</t>
    </r>
  </si>
  <si>
    <r>
      <rPr>
        <sz val="11"/>
        <rFont val="Times New Roman"/>
        <charset val="134"/>
      </rPr>
      <t xml:space="preserve">      </t>
    </r>
    <r>
      <rPr>
        <sz val="11"/>
        <rFont val="宋体"/>
        <charset val="134"/>
      </rPr>
      <t>职业培训补贴</t>
    </r>
  </si>
  <si>
    <r>
      <rPr>
        <sz val="11"/>
        <rFont val="Times New Roman"/>
        <charset val="134"/>
      </rPr>
      <t xml:space="preserve">      </t>
    </r>
    <r>
      <rPr>
        <sz val="11"/>
        <rFont val="宋体"/>
        <charset val="134"/>
      </rPr>
      <t>社会保险补贴</t>
    </r>
  </si>
  <si>
    <r>
      <rPr>
        <sz val="11"/>
        <rFont val="Times New Roman"/>
        <charset val="134"/>
      </rPr>
      <t xml:space="preserve">      </t>
    </r>
    <r>
      <rPr>
        <sz val="11"/>
        <rFont val="宋体"/>
        <charset val="134"/>
      </rPr>
      <t>公益性岗位补贴</t>
    </r>
  </si>
  <si>
    <r>
      <rPr>
        <sz val="11"/>
        <rFont val="Times New Roman"/>
        <charset val="134"/>
      </rPr>
      <t xml:space="preserve">      </t>
    </r>
    <r>
      <rPr>
        <sz val="11"/>
        <rFont val="宋体"/>
        <charset val="134"/>
      </rPr>
      <t>职业技能鉴定补贴</t>
    </r>
  </si>
  <si>
    <r>
      <rPr>
        <sz val="11"/>
        <rFont val="Times New Roman"/>
        <charset val="134"/>
      </rPr>
      <t xml:space="preserve">      </t>
    </r>
    <r>
      <rPr>
        <sz val="11"/>
        <rFont val="宋体"/>
        <charset val="134"/>
      </rPr>
      <t>就业见习补贴</t>
    </r>
  </si>
  <si>
    <r>
      <rPr>
        <sz val="11"/>
        <rFont val="Times New Roman"/>
        <charset val="134"/>
      </rPr>
      <t xml:space="preserve">      </t>
    </r>
    <r>
      <rPr>
        <sz val="11"/>
        <rFont val="宋体"/>
        <charset val="134"/>
      </rPr>
      <t>高技能人才培养补助</t>
    </r>
  </si>
  <si>
    <r>
      <rPr>
        <sz val="11"/>
        <rFont val="Times New Roman"/>
        <charset val="134"/>
      </rPr>
      <t xml:space="preserve">      </t>
    </r>
    <r>
      <rPr>
        <sz val="11"/>
        <rFont val="宋体"/>
        <charset val="134"/>
      </rPr>
      <t>求职创业补贴</t>
    </r>
  </si>
  <si>
    <r>
      <rPr>
        <sz val="11"/>
        <rFont val="Times New Roman"/>
        <charset val="134"/>
      </rPr>
      <t xml:space="preserve">      </t>
    </r>
    <r>
      <rPr>
        <sz val="11"/>
        <rFont val="宋体"/>
        <charset val="134"/>
      </rPr>
      <t>其他就业补助</t>
    </r>
  </si>
  <si>
    <r>
      <rPr>
        <sz val="11"/>
        <rFont val="Times New Roman"/>
        <charset val="134"/>
      </rPr>
      <t xml:space="preserve">    </t>
    </r>
    <r>
      <rPr>
        <sz val="11"/>
        <rFont val="宋体"/>
        <charset val="134"/>
      </rPr>
      <t>抚恤</t>
    </r>
  </si>
  <si>
    <r>
      <rPr>
        <sz val="11"/>
        <rFont val="Times New Roman"/>
        <charset val="134"/>
      </rPr>
      <t xml:space="preserve">      </t>
    </r>
    <r>
      <rPr>
        <sz val="11"/>
        <rFont val="宋体"/>
        <charset val="134"/>
      </rPr>
      <t>死亡抚恤</t>
    </r>
  </si>
  <si>
    <r>
      <rPr>
        <sz val="11"/>
        <rFont val="Times New Roman"/>
        <charset val="134"/>
      </rPr>
      <t xml:space="preserve">      </t>
    </r>
    <r>
      <rPr>
        <sz val="11"/>
        <rFont val="宋体"/>
        <charset val="134"/>
      </rPr>
      <t>伤残抚恤</t>
    </r>
  </si>
  <si>
    <r>
      <rPr>
        <sz val="11"/>
        <rFont val="Times New Roman"/>
        <charset val="134"/>
      </rPr>
      <t xml:space="preserve">      </t>
    </r>
    <r>
      <rPr>
        <sz val="11"/>
        <rFont val="宋体"/>
        <charset val="134"/>
      </rPr>
      <t>在乡复员、退伍军人生活补助</t>
    </r>
  </si>
  <si>
    <r>
      <rPr>
        <sz val="11"/>
        <rFont val="Times New Roman"/>
        <charset val="134"/>
      </rPr>
      <t xml:space="preserve">      </t>
    </r>
    <r>
      <rPr>
        <sz val="11"/>
        <rFont val="宋体"/>
        <charset val="134"/>
      </rPr>
      <t>优抚事业单位</t>
    </r>
  </si>
  <si>
    <r>
      <rPr>
        <sz val="11"/>
        <rFont val="Times New Roman"/>
        <charset val="134"/>
      </rPr>
      <t xml:space="preserve">      </t>
    </r>
    <r>
      <rPr>
        <sz val="11"/>
        <rFont val="宋体"/>
        <charset val="134"/>
      </rPr>
      <t>义务兵优待</t>
    </r>
  </si>
  <si>
    <r>
      <rPr>
        <sz val="11"/>
        <rFont val="Times New Roman"/>
        <charset val="134"/>
      </rPr>
      <t xml:space="preserve">      </t>
    </r>
    <r>
      <rPr>
        <sz val="11"/>
        <rFont val="宋体"/>
        <charset val="134"/>
      </rPr>
      <t>农村籍退役士兵老年生活补助</t>
    </r>
  </si>
  <si>
    <r>
      <rPr>
        <sz val="11"/>
        <rFont val="Times New Roman"/>
        <charset val="134"/>
      </rPr>
      <t xml:space="preserve">      </t>
    </r>
    <r>
      <rPr>
        <sz val="11"/>
        <rFont val="宋体"/>
        <charset val="134"/>
      </rPr>
      <t>其他优抚</t>
    </r>
  </si>
  <si>
    <r>
      <rPr>
        <sz val="11"/>
        <rFont val="Times New Roman"/>
        <charset val="134"/>
      </rPr>
      <t xml:space="preserve">    </t>
    </r>
    <r>
      <rPr>
        <sz val="11"/>
        <rFont val="宋体"/>
        <charset val="134"/>
      </rPr>
      <t>退役安置</t>
    </r>
  </si>
  <si>
    <r>
      <rPr>
        <sz val="11"/>
        <rFont val="Times New Roman"/>
        <charset val="134"/>
      </rPr>
      <t xml:space="preserve">      </t>
    </r>
    <r>
      <rPr>
        <sz val="11"/>
        <rFont val="宋体"/>
        <charset val="134"/>
      </rPr>
      <t>退役士兵安置</t>
    </r>
  </si>
  <si>
    <r>
      <rPr>
        <sz val="11"/>
        <rFont val="Times New Roman"/>
        <charset val="134"/>
      </rPr>
      <t xml:space="preserve">      </t>
    </r>
    <r>
      <rPr>
        <sz val="11"/>
        <rFont val="宋体"/>
        <charset val="134"/>
      </rPr>
      <t>军队移交政府的离退休人员安置</t>
    </r>
  </si>
  <si>
    <r>
      <rPr>
        <sz val="11"/>
        <rFont val="Times New Roman"/>
        <charset val="134"/>
      </rPr>
      <t xml:space="preserve">      </t>
    </r>
    <r>
      <rPr>
        <sz val="11"/>
        <rFont val="宋体"/>
        <charset val="134"/>
      </rPr>
      <t>军队移交政府离退休干部管理机构</t>
    </r>
  </si>
  <si>
    <r>
      <rPr>
        <sz val="11"/>
        <rFont val="Times New Roman"/>
        <charset val="134"/>
      </rPr>
      <t xml:space="preserve">      </t>
    </r>
    <r>
      <rPr>
        <sz val="11"/>
        <rFont val="宋体"/>
        <charset val="134"/>
      </rPr>
      <t>退役士兵管理教育</t>
    </r>
  </si>
  <si>
    <r>
      <rPr>
        <sz val="11"/>
        <rFont val="Times New Roman"/>
        <charset val="134"/>
      </rPr>
      <t xml:space="preserve">      </t>
    </r>
    <r>
      <rPr>
        <sz val="11"/>
        <rFont val="宋体"/>
        <charset val="134"/>
      </rPr>
      <t>军队转业干部安置</t>
    </r>
  </si>
  <si>
    <r>
      <rPr>
        <sz val="11"/>
        <rFont val="Times New Roman"/>
        <charset val="134"/>
      </rPr>
      <t xml:space="preserve">      </t>
    </r>
    <r>
      <rPr>
        <sz val="11"/>
        <rFont val="宋体"/>
        <charset val="134"/>
      </rPr>
      <t>其他退役安置</t>
    </r>
  </si>
  <si>
    <r>
      <rPr>
        <sz val="11"/>
        <rFont val="Times New Roman"/>
        <charset val="134"/>
      </rPr>
      <t xml:space="preserve">    </t>
    </r>
    <r>
      <rPr>
        <sz val="11"/>
        <rFont val="宋体"/>
        <charset val="134"/>
      </rPr>
      <t>社会福利</t>
    </r>
  </si>
  <si>
    <r>
      <rPr>
        <sz val="11"/>
        <rFont val="Times New Roman"/>
        <charset val="134"/>
      </rPr>
      <t xml:space="preserve">      </t>
    </r>
    <r>
      <rPr>
        <sz val="11"/>
        <rFont val="宋体"/>
        <charset val="134"/>
      </rPr>
      <t>儿童福利</t>
    </r>
  </si>
  <si>
    <r>
      <rPr>
        <sz val="11"/>
        <rFont val="Times New Roman"/>
        <charset val="134"/>
      </rPr>
      <t xml:space="preserve">      </t>
    </r>
    <r>
      <rPr>
        <sz val="11"/>
        <rFont val="宋体"/>
        <charset val="134"/>
      </rPr>
      <t>老年福利</t>
    </r>
  </si>
  <si>
    <r>
      <rPr>
        <sz val="11"/>
        <rFont val="Times New Roman"/>
        <charset val="134"/>
      </rPr>
      <t xml:space="preserve">      </t>
    </r>
    <r>
      <rPr>
        <sz val="11"/>
        <rFont val="宋体"/>
        <charset val="134"/>
      </rPr>
      <t>假肢矫形</t>
    </r>
  </si>
  <si>
    <r>
      <rPr>
        <sz val="11"/>
        <rFont val="Times New Roman"/>
        <charset val="134"/>
      </rPr>
      <t xml:space="preserve">      </t>
    </r>
    <r>
      <rPr>
        <sz val="11"/>
        <rFont val="宋体"/>
        <charset val="134"/>
      </rPr>
      <t>殡葬</t>
    </r>
  </si>
  <si>
    <r>
      <rPr>
        <sz val="11"/>
        <rFont val="Times New Roman"/>
        <charset val="134"/>
      </rPr>
      <t xml:space="preserve">      </t>
    </r>
    <r>
      <rPr>
        <sz val="11"/>
        <rFont val="宋体"/>
        <charset val="134"/>
      </rPr>
      <t>社会福利事业单位</t>
    </r>
  </si>
  <si>
    <r>
      <rPr>
        <sz val="11"/>
        <rFont val="Times New Roman"/>
        <charset val="134"/>
      </rPr>
      <t xml:space="preserve">      </t>
    </r>
    <r>
      <rPr>
        <sz val="11"/>
        <rFont val="宋体"/>
        <charset val="134"/>
      </rPr>
      <t>养老服务</t>
    </r>
  </si>
  <si>
    <r>
      <rPr>
        <sz val="11"/>
        <rFont val="Times New Roman"/>
        <charset val="134"/>
      </rPr>
      <t xml:space="preserve">      </t>
    </r>
    <r>
      <rPr>
        <sz val="11"/>
        <rFont val="宋体"/>
        <charset val="134"/>
      </rPr>
      <t>其他社会福利</t>
    </r>
  </si>
  <si>
    <r>
      <rPr>
        <sz val="11"/>
        <rFont val="Times New Roman"/>
        <charset val="134"/>
      </rPr>
      <t xml:space="preserve">    </t>
    </r>
    <r>
      <rPr>
        <sz val="11"/>
        <rFont val="宋体"/>
        <charset val="134"/>
      </rPr>
      <t>残疾人事业</t>
    </r>
  </si>
  <si>
    <r>
      <rPr>
        <sz val="11"/>
        <rFont val="Times New Roman"/>
        <charset val="134"/>
      </rPr>
      <t xml:space="preserve">      </t>
    </r>
    <r>
      <rPr>
        <sz val="11"/>
        <rFont val="宋体"/>
        <charset val="134"/>
      </rPr>
      <t>残疾人康复</t>
    </r>
  </si>
  <si>
    <r>
      <rPr>
        <sz val="11"/>
        <rFont val="Times New Roman"/>
        <charset val="134"/>
      </rPr>
      <t xml:space="preserve">      </t>
    </r>
    <r>
      <rPr>
        <sz val="11"/>
        <rFont val="宋体"/>
        <charset val="134"/>
      </rPr>
      <t>残疾人就业和扶贫</t>
    </r>
  </si>
  <si>
    <r>
      <rPr>
        <sz val="11"/>
        <rFont val="Times New Roman"/>
        <charset val="134"/>
      </rPr>
      <t xml:space="preserve">      </t>
    </r>
    <r>
      <rPr>
        <sz val="11"/>
        <rFont val="宋体"/>
        <charset val="134"/>
      </rPr>
      <t>残疾人体育</t>
    </r>
  </si>
  <si>
    <r>
      <rPr>
        <sz val="11"/>
        <rFont val="Times New Roman"/>
        <charset val="134"/>
      </rPr>
      <t xml:space="preserve">      </t>
    </r>
    <r>
      <rPr>
        <sz val="11"/>
        <rFont val="宋体"/>
        <charset val="134"/>
      </rPr>
      <t>残疾人生活和护理补贴</t>
    </r>
  </si>
  <si>
    <r>
      <rPr>
        <sz val="11"/>
        <rFont val="Times New Roman"/>
        <charset val="134"/>
      </rPr>
      <t xml:space="preserve">      </t>
    </r>
    <r>
      <rPr>
        <sz val="11"/>
        <rFont val="宋体"/>
        <charset val="134"/>
      </rPr>
      <t>其他残疾人事业</t>
    </r>
  </si>
  <si>
    <r>
      <rPr>
        <sz val="11"/>
        <rFont val="Times New Roman"/>
        <charset val="134"/>
      </rPr>
      <t xml:space="preserve">    </t>
    </r>
    <r>
      <rPr>
        <sz val="11"/>
        <rFont val="宋体"/>
        <charset val="134"/>
      </rPr>
      <t>红十字事业</t>
    </r>
  </si>
  <si>
    <r>
      <rPr>
        <sz val="11"/>
        <rFont val="Times New Roman"/>
        <charset val="134"/>
      </rPr>
      <t xml:space="preserve">      </t>
    </r>
    <r>
      <rPr>
        <sz val="11"/>
        <rFont val="宋体"/>
        <charset val="134"/>
      </rPr>
      <t>其他红十字事业</t>
    </r>
  </si>
  <si>
    <r>
      <rPr>
        <sz val="11"/>
        <rFont val="Times New Roman"/>
        <charset val="134"/>
      </rPr>
      <t xml:space="preserve">    </t>
    </r>
    <r>
      <rPr>
        <sz val="11"/>
        <rFont val="宋体"/>
        <charset val="134"/>
      </rPr>
      <t>最低生活保障</t>
    </r>
  </si>
  <si>
    <r>
      <rPr>
        <sz val="11"/>
        <rFont val="Times New Roman"/>
        <charset val="134"/>
      </rPr>
      <t xml:space="preserve">      </t>
    </r>
    <r>
      <rPr>
        <sz val="11"/>
        <rFont val="宋体"/>
        <charset val="134"/>
      </rPr>
      <t>城市最低生活保障金</t>
    </r>
  </si>
  <si>
    <r>
      <rPr>
        <sz val="11"/>
        <rFont val="Times New Roman"/>
        <charset val="134"/>
      </rPr>
      <t xml:space="preserve">      </t>
    </r>
    <r>
      <rPr>
        <sz val="11"/>
        <rFont val="宋体"/>
        <charset val="134"/>
      </rPr>
      <t>农村最低生活保障金</t>
    </r>
  </si>
  <si>
    <r>
      <rPr>
        <sz val="11"/>
        <rFont val="Times New Roman"/>
        <charset val="134"/>
      </rPr>
      <t xml:space="preserve">    </t>
    </r>
    <r>
      <rPr>
        <sz val="11"/>
        <rFont val="宋体"/>
        <charset val="134"/>
      </rPr>
      <t>临时救助</t>
    </r>
  </si>
  <si>
    <r>
      <rPr>
        <sz val="11"/>
        <rFont val="Times New Roman"/>
        <charset val="134"/>
      </rPr>
      <t xml:space="preserve">      </t>
    </r>
    <r>
      <rPr>
        <sz val="11"/>
        <rFont val="宋体"/>
        <charset val="134"/>
      </rPr>
      <t>临时救助</t>
    </r>
  </si>
  <si>
    <r>
      <rPr>
        <sz val="11"/>
        <rFont val="Times New Roman"/>
        <charset val="134"/>
      </rPr>
      <t xml:space="preserve">      </t>
    </r>
    <r>
      <rPr>
        <sz val="11"/>
        <rFont val="宋体"/>
        <charset val="134"/>
      </rPr>
      <t>流浪乞讨人员救助</t>
    </r>
  </si>
  <si>
    <r>
      <rPr>
        <sz val="11"/>
        <rFont val="Times New Roman"/>
        <charset val="134"/>
      </rPr>
      <t xml:space="preserve">    </t>
    </r>
    <r>
      <rPr>
        <sz val="11"/>
        <rFont val="宋体"/>
        <charset val="134"/>
      </rPr>
      <t>特困人员救助供养</t>
    </r>
  </si>
  <si>
    <r>
      <rPr>
        <sz val="11"/>
        <rFont val="Times New Roman"/>
        <charset val="134"/>
      </rPr>
      <t xml:space="preserve">      </t>
    </r>
    <r>
      <rPr>
        <sz val="11"/>
        <rFont val="宋体"/>
        <charset val="134"/>
      </rPr>
      <t>城市特困人员救助供养</t>
    </r>
  </si>
  <si>
    <r>
      <rPr>
        <sz val="11"/>
        <rFont val="Times New Roman"/>
        <charset val="134"/>
      </rPr>
      <t xml:space="preserve">      </t>
    </r>
    <r>
      <rPr>
        <sz val="11"/>
        <rFont val="宋体"/>
        <charset val="134"/>
      </rPr>
      <t>农村特困人员救助供养</t>
    </r>
  </si>
  <si>
    <r>
      <rPr>
        <sz val="11"/>
        <rFont val="Times New Roman"/>
        <charset val="134"/>
      </rPr>
      <t xml:space="preserve">    </t>
    </r>
    <r>
      <rPr>
        <sz val="11"/>
        <rFont val="宋体"/>
        <charset val="134"/>
      </rPr>
      <t>补充道路交通事故社会救助基金</t>
    </r>
  </si>
  <si>
    <r>
      <rPr>
        <sz val="11"/>
        <rFont val="Times New Roman"/>
        <charset val="134"/>
      </rPr>
      <t xml:space="preserve">      </t>
    </r>
    <r>
      <rPr>
        <sz val="11"/>
        <rFont val="宋体"/>
        <charset val="134"/>
      </rPr>
      <t>交强险增值税补助基金</t>
    </r>
  </si>
  <si>
    <r>
      <rPr>
        <sz val="11"/>
        <rFont val="Times New Roman"/>
        <charset val="134"/>
      </rPr>
      <t xml:space="preserve">      </t>
    </r>
    <r>
      <rPr>
        <sz val="11"/>
        <rFont val="宋体"/>
        <charset val="134"/>
      </rPr>
      <t>交强险罚款收入补助基金</t>
    </r>
  </si>
  <si>
    <r>
      <rPr>
        <sz val="11"/>
        <rFont val="Times New Roman"/>
        <charset val="134"/>
      </rPr>
      <t xml:space="preserve">    </t>
    </r>
    <r>
      <rPr>
        <sz val="11"/>
        <rFont val="宋体"/>
        <charset val="134"/>
      </rPr>
      <t>其他生活救助</t>
    </r>
  </si>
  <si>
    <r>
      <rPr>
        <sz val="11"/>
        <rFont val="Times New Roman"/>
        <charset val="134"/>
      </rPr>
      <t xml:space="preserve">      </t>
    </r>
    <r>
      <rPr>
        <sz val="11"/>
        <rFont val="宋体"/>
        <charset val="134"/>
      </rPr>
      <t>其他城市生活救助</t>
    </r>
  </si>
  <si>
    <r>
      <rPr>
        <sz val="11"/>
        <rFont val="Times New Roman"/>
        <charset val="134"/>
      </rPr>
      <t xml:space="preserve">      </t>
    </r>
    <r>
      <rPr>
        <sz val="11"/>
        <rFont val="宋体"/>
        <charset val="134"/>
      </rPr>
      <t>其他农村生活救助</t>
    </r>
  </si>
  <si>
    <r>
      <rPr>
        <sz val="11"/>
        <rFont val="Times New Roman"/>
        <charset val="134"/>
      </rPr>
      <t xml:space="preserve">    </t>
    </r>
    <r>
      <rPr>
        <sz val="11"/>
        <rFont val="宋体"/>
        <charset val="134"/>
      </rPr>
      <t>财政对基本养老保险基金的补助</t>
    </r>
  </si>
  <si>
    <r>
      <rPr>
        <sz val="11"/>
        <rFont val="Times New Roman"/>
        <charset val="134"/>
      </rPr>
      <t xml:space="preserve">      </t>
    </r>
    <r>
      <rPr>
        <sz val="11"/>
        <rFont val="宋体"/>
        <charset val="134"/>
      </rPr>
      <t>财政对企业职工基本养老保险基金的补助</t>
    </r>
  </si>
  <si>
    <r>
      <rPr>
        <sz val="11"/>
        <rFont val="Times New Roman"/>
        <charset val="134"/>
      </rPr>
      <t xml:space="preserve">      </t>
    </r>
    <r>
      <rPr>
        <sz val="11"/>
        <rFont val="宋体"/>
        <charset val="134"/>
      </rPr>
      <t>财政对城乡居民基本养老保险基金的补助</t>
    </r>
  </si>
  <si>
    <r>
      <rPr>
        <sz val="11"/>
        <rFont val="Times New Roman"/>
        <charset val="134"/>
      </rPr>
      <t xml:space="preserve">      </t>
    </r>
    <r>
      <rPr>
        <sz val="11"/>
        <rFont val="宋体"/>
        <charset val="134"/>
      </rPr>
      <t>财政对其他基本养老保险基金的补助</t>
    </r>
  </si>
  <si>
    <r>
      <rPr>
        <sz val="11"/>
        <rFont val="Times New Roman"/>
        <charset val="134"/>
      </rPr>
      <t xml:space="preserve">    </t>
    </r>
    <r>
      <rPr>
        <sz val="11"/>
        <rFont val="宋体"/>
        <charset val="134"/>
      </rPr>
      <t>财政对其他社会保险基金的补助</t>
    </r>
  </si>
  <si>
    <r>
      <rPr>
        <sz val="11"/>
        <rFont val="Times New Roman"/>
        <charset val="134"/>
      </rPr>
      <t xml:space="preserve">      </t>
    </r>
    <r>
      <rPr>
        <sz val="11"/>
        <rFont val="宋体"/>
        <charset val="134"/>
      </rPr>
      <t>财政对失业保险基金的补助</t>
    </r>
  </si>
  <si>
    <r>
      <rPr>
        <sz val="11"/>
        <rFont val="Times New Roman"/>
        <charset val="134"/>
      </rPr>
      <t xml:space="preserve">      </t>
    </r>
    <r>
      <rPr>
        <sz val="11"/>
        <rFont val="宋体"/>
        <charset val="134"/>
      </rPr>
      <t>财政对工伤保险基金的补助</t>
    </r>
  </si>
  <si>
    <r>
      <rPr>
        <sz val="11"/>
        <rFont val="Times New Roman"/>
        <charset val="134"/>
      </rPr>
      <t xml:space="preserve">      </t>
    </r>
    <r>
      <rPr>
        <sz val="11"/>
        <rFont val="宋体"/>
        <charset val="134"/>
      </rPr>
      <t>财政对生育保险基金的补助</t>
    </r>
  </si>
  <si>
    <r>
      <rPr>
        <sz val="11"/>
        <rFont val="Times New Roman"/>
        <charset val="134"/>
      </rPr>
      <t xml:space="preserve">      </t>
    </r>
    <r>
      <rPr>
        <sz val="11"/>
        <rFont val="宋体"/>
        <charset val="134"/>
      </rPr>
      <t>其他财政对社会保险基金的补助</t>
    </r>
  </si>
  <si>
    <r>
      <rPr>
        <sz val="11"/>
        <rFont val="Times New Roman"/>
        <charset val="134"/>
      </rPr>
      <t xml:space="preserve">    </t>
    </r>
    <r>
      <rPr>
        <sz val="11"/>
        <rFont val="宋体"/>
        <charset val="134"/>
      </rPr>
      <t>退役军人管理事务</t>
    </r>
  </si>
  <si>
    <r>
      <rPr>
        <sz val="11"/>
        <rFont val="Times New Roman"/>
        <charset val="134"/>
      </rPr>
      <t xml:space="preserve">      </t>
    </r>
    <r>
      <rPr>
        <sz val="11"/>
        <rFont val="宋体"/>
        <charset val="134"/>
      </rPr>
      <t>拥军优属</t>
    </r>
  </si>
  <si>
    <r>
      <rPr>
        <sz val="11"/>
        <rFont val="Times New Roman"/>
        <charset val="134"/>
      </rPr>
      <t xml:space="preserve">      </t>
    </r>
    <r>
      <rPr>
        <sz val="11"/>
        <rFont val="宋体"/>
        <charset val="134"/>
      </rPr>
      <t>部队供应</t>
    </r>
  </si>
  <si>
    <r>
      <rPr>
        <sz val="11"/>
        <rFont val="Times New Roman"/>
        <charset val="134"/>
      </rPr>
      <t xml:space="preserve">      </t>
    </r>
    <r>
      <rPr>
        <sz val="11"/>
        <rFont val="宋体"/>
        <charset val="134"/>
      </rPr>
      <t>其他退役军人事务管理</t>
    </r>
  </si>
  <si>
    <r>
      <rPr>
        <sz val="11"/>
        <rFont val="Times New Roman"/>
        <charset val="134"/>
      </rPr>
      <t xml:space="preserve">    </t>
    </r>
    <r>
      <rPr>
        <sz val="11"/>
        <rFont val="宋体"/>
        <charset val="134"/>
      </rPr>
      <t>财政代缴社会保险费支出</t>
    </r>
  </si>
  <si>
    <r>
      <rPr>
        <sz val="11"/>
        <rFont val="Times New Roman"/>
        <charset val="134"/>
      </rPr>
      <t xml:space="preserve">      </t>
    </r>
    <r>
      <rPr>
        <sz val="11"/>
        <rFont val="宋体"/>
        <charset val="134"/>
      </rPr>
      <t>财政代缴城乡居民基本养老保险费支出</t>
    </r>
  </si>
  <si>
    <r>
      <rPr>
        <sz val="11"/>
        <rFont val="Times New Roman"/>
        <charset val="134"/>
      </rPr>
      <t xml:space="preserve">      </t>
    </r>
    <r>
      <rPr>
        <sz val="11"/>
        <rFont val="宋体"/>
        <charset val="134"/>
      </rPr>
      <t>财政代缴其他社会保险费支出</t>
    </r>
  </si>
  <si>
    <r>
      <rPr>
        <sz val="11"/>
        <rFont val="Times New Roman"/>
        <charset val="134"/>
      </rPr>
      <t xml:space="preserve">    </t>
    </r>
    <r>
      <rPr>
        <sz val="11"/>
        <rFont val="宋体"/>
        <charset val="134"/>
      </rPr>
      <t>其他社会保障和就业</t>
    </r>
  </si>
  <si>
    <r>
      <rPr>
        <sz val="11"/>
        <rFont val="Times New Roman"/>
        <charset val="134"/>
      </rPr>
      <t xml:space="preserve">      </t>
    </r>
    <r>
      <rPr>
        <sz val="11"/>
        <rFont val="宋体"/>
        <charset val="134"/>
      </rPr>
      <t>其他社会保障和就业</t>
    </r>
  </si>
  <si>
    <r>
      <rPr>
        <b/>
        <sz val="11"/>
        <rFont val="Times New Roman"/>
        <charset val="134"/>
      </rPr>
      <t xml:space="preserve">  </t>
    </r>
    <r>
      <rPr>
        <b/>
        <sz val="11"/>
        <rFont val="宋体"/>
        <charset val="134"/>
      </rPr>
      <t>九、卫生健康支出</t>
    </r>
  </si>
  <si>
    <r>
      <rPr>
        <sz val="11"/>
        <rFont val="Times New Roman"/>
        <charset val="134"/>
      </rPr>
      <t xml:space="preserve">    </t>
    </r>
    <r>
      <rPr>
        <sz val="11"/>
        <rFont val="宋体"/>
        <charset val="134"/>
      </rPr>
      <t>卫生健康管理事务</t>
    </r>
  </si>
  <si>
    <r>
      <rPr>
        <sz val="11"/>
        <rFont val="Times New Roman"/>
        <charset val="134"/>
      </rPr>
      <t xml:space="preserve">      </t>
    </r>
    <r>
      <rPr>
        <sz val="11"/>
        <rFont val="宋体"/>
        <charset val="134"/>
      </rPr>
      <t>其他卫生健康管理事务</t>
    </r>
  </si>
  <si>
    <r>
      <rPr>
        <sz val="11"/>
        <rFont val="Times New Roman"/>
        <charset val="134"/>
      </rPr>
      <t xml:space="preserve">    </t>
    </r>
    <r>
      <rPr>
        <sz val="11"/>
        <rFont val="宋体"/>
        <charset val="134"/>
      </rPr>
      <t>公立医院</t>
    </r>
  </si>
  <si>
    <r>
      <rPr>
        <sz val="11"/>
        <rFont val="Times New Roman"/>
        <charset val="134"/>
      </rPr>
      <t xml:space="preserve">      </t>
    </r>
    <r>
      <rPr>
        <sz val="11"/>
        <rFont val="宋体"/>
        <charset val="134"/>
      </rPr>
      <t>综合医院</t>
    </r>
  </si>
  <si>
    <r>
      <rPr>
        <sz val="11"/>
        <rFont val="Times New Roman"/>
        <charset val="134"/>
      </rPr>
      <t xml:space="preserve">      </t>
    </r>
    <r>
      <rPr>
        <sz val="11"/>
        <rFont val="宋体"/>
        <charset val="134"/>
      </rPr>
      <t>中医（民族</t>
    </r>
    <r>
      <rPr>
        <sz val="11"/>
        <rFont val="Times New Roman"/>
        <charset val="134"/>
      </rPr>
      <t>)</t>
    </r>
    <r>
      <rPr>
        <sz val="11"/>
        <rFont val="宋体"/>
        <charset val="134"/>
      </rPr>
      <t>医院</t>
    </r>
  </si>
  <si>
    <r>
      <rPr>
        <sz val="11"/>
        <rFont val="Times New Roman"/>
        <charset val="134"/>
      </rPr>
      <t xml:space="preserve">      </t>
    </r>
    <r>
      <rPr>
        <sz val="11"/>
        <rFont val="宋体"/>
        <charset val="134"/>
      </rPr>
      <t>传染病医院</t>
    </r>
  </si>
  <si>
    <r>
      <rPr>
        <sz val="11"/>
        <rFont val="Times New Roman"/>
        <charset val="134"/>
      </rPr>
      <t xml:space="preserve">      </t>
    </r>
    <r>
      <rPr>
        <sz val="11"/>
        <rFont val="宋体"/>
        <charset val="134"/>
      </rPr>
      <t>职业病防治医院</t>
    </r>
  </si>
  <si>
    <r>
      <rPr>
        <sz val="11"/>
        <rFont val="Times New Roman"/>
        <charset val="134"/>
      </rPr>
      <t xml:space="preserve">      </t>
    </r>
    <r>
      <rPr>
        <sz val="11"/>
        <rFont val="宋体"/>
        <charset val="134"/>
      </rPr>
      <t>精神病医院</t>
    </r>
  </si>
  <si>
    <r>
      <rPr>
        <sz val="11"/>
        <rFont val="Times New Roman"/>
        <charset val="134"/>
      </rPr>
      <t xml:space="preserve">      </t>
    </r>
    <r>
      <rPr>
        <sz val="11"/>
        <rFont val="宋体"/>
        <charset val="134"/>
      </rPr>
      <t>妇产医院</t>
    </r>
  </si>
  <si>
    <r>
      <rPr>
        <sz val="11"/>
        <rFont val="Times New Roman"/>
        <charset val="134"/>
      </rPr>
      <t xml:space="preserve">      </t>
    </r>
    <r>
      <rPr>
        <sz val="11"/>
        <rFont val="宋体"/>
        <charset val="134"/>
      </rPr>
      <t>儿童医院</t>
    </r>
  </si>
  <si>
    <r>
      <rPr>
        <sz val="11"/>
        <rFont val="Times New Roman"/>
        <charset val="134"/>
      </rPr>
      <t xml:space="preserve">      </t>
    </r>
    <r>
      <rPr>
        <sz val="11"/>
        <rFont val="宋体"/>
        <charset val="134"/>
      </rPr>
      <t>其他专科医院</t>
    </r>
  </si>
  <si>
    <r>
      <rPr>
        <sz val="11"/>
        <rFont val="Times New Roman"/>
        <charset val="134"/>
      </rPr>
      <t xml:space="preserve">      </t>
    </r>
    <r>
      <rPr>
        <sz val="11"/>
        <rFont val="宋体"/>
        <charset val="134"/>
      </rPr>
      <t>福利医院</t>
    </r>
  </si>
  <si>
    <r>
      <rPr>
        <sz val="11"/>
        <rFont val="Times New Roman"/>
        <charset val="134"/>
      </rPr>
      <t xml:space="preserve">      </t>
    </r>
    <r>
      <rPr>
        <sz val="11"/>
        <rFont val="宋体"/>
        <charset val="134"/>
      </rPr>
      <t>行业医院</t>
    </r>
  </si>
  <si>
    <r>
      <rPr>
        <sz val="11"/>
        <rFont val="Times New Roman"/>
        <charset val="134"/>
      </rPr>
      <t xml:space="preserve">      </t>
    </r>
    <r>
      <rPr>
        <sz val="11"/>
        <rFont val="宋体"/>
        <charset val="134"/>
      </rPr>
      <t>处理医疗欠费</t>
    </r>
  </si>
  <si>
    <r>
      <rPr>
        <sz val="11"/>
        <rFont val="Times New Roman"/>
        <charset val="134"/>
      </rPr>
      <t xml:space="preserve">      </t>
    </r>
    <r>
      <rPr>
        <sz val="11"/>
        <rFont val="宋体"/>
        <charset val="134"/>
      </rPr>
      <t>康复医院</t>
    </r>
  </si>
  <si>
    <r>
      <rPr>
        <sz val="11"/>
        <rFont val="Times New Roman"/>
        <charset val="134"/>
      </rPr>
      <t xml:space="preserve">      </t>
    </r>
    <r>
      <rPr>
        <sz val="11"/>
        <rFont val="宋体"/>
        <charset val="134"/>
      </rPr>
      <t>其他公立医院</t>
    </r>
  </si>
  <si>
    <r>
      <rPr>
        <sz val="11"/>
        <rFont val="Times New Roman"/>
        <charset val="134"/>
      </rPr>
      <t xml:space="preserve">    </t>
    </r>
    <r>
      <rPr>
        <sz val="11"/>
        <rFont val="宋体"/>
        <charset val="134"/>
      </rPr>
      <t>基层医疗卫生机构</t>
    </r>
  </si>
  <si>
    <r>
      <rPr>
        <sz val="11"/>
        <rFont val="Times New Roman"/>
        <charset val="134"/>
      </rPr>
      <t xml:space="preserve">      </t>
    </r>
    <r>
      <rPr>
        <sz val="11"/>
        <rFont val="宋体"/>
        <charset val="134"/>
      </rPr>
      <t>城市社区卫生机构</t>
    </r>
  </si>
  <si>
    <r>
      <rPr>
        <sz val="11"/>
        <rFont val="Times New Roman"/>
        <charset val="134"/>
      </rPr>
      <t xml:space="preserve">      </t>
    </r>
    <r>
      <rPr>
        <sz val="11"/>
        <rFont val="宋体"/>
        <charset val="134"/>
      </rPr>
      <t>乡镇卫生院</t>
    </r>
  </si>
  <si>
    <r>
      <rPr>
        <sz val="11"/>
        <rFont val="Times New Roman"/>
        <charset val="134"/>
      </rPr>
      <t xml:space="preserve">      </t>
    </r>
    <r>
      <rPr>
        <sz val="11"/>
        <rFont val="宋体"/>
        <charset val="134"/>
      </rPr>
      <t>其他基层医疗卫生机构</t>
    </r>
  </si>
  <si>
    <r>
      <rPr>
        <sz val="11"/>
        <rFont val="Times New Roman"/>
        <charset val="134"/>
      </rPr>
      <t xml:space="preserve">    </t>
    </r>
    <r>
      <rPr>
        <sz val="11"/>
        <rFont val="宋体"/>
        <charset val="134"/>
      </rPr>
      <t>公共卫生</t>
    </r>
  </si>
  <si>
    <r>
      <rPr>
        <sz val="11"/>
        <rFont val="Times New Roman"/>
        <charset val="134"/>
      </rPr>
      <t xml:space="preserve">      </t>
    </r>
    <r>
      <rPr>
        <sz val="11"/>
        <rFont val="宋体"/>
        <charset val="134"/>
      </rPr>
      <t>疾病预防控制机构</t>
    </r>
  </si>
  <si>
    <r>
      <rPr>
        <sz val="11"/>
        <rFont val="Times New Roman"/>
        <charset val="134"/>
      </rPr>
      <t xml:space="preserve">      </t>
    </r>
    <r>
      <rPr>
        <sz val="11"/>
        <rFont val="宋体"/>
        <charset val="134"/>
      </rPr>
      <t>卫生监督机构</t>
    </r>
  </si>
  <si>
    <r>
      <rPr>
        <sz val="11"/>
        <rFont val="Times New Roman"/>
        <charset val="134"/>
      </rPr>
      <t xml:space="preserve">      </t>
    </r>
    <r>
      <rPr>
        <sz val="11"/>
        <rFont val="宋体"/>
        <charset val="134"/>
      </rPr>
      <t>妇幼保健机构</t>
    </r>
  </si>
  <si>
    <r>
      <rPr>
        <sz val="11"/>
        <rFont val="Times New Roman"/>
        <charset val="134"/>
      </rPr>
      <t xml:space="preserve">      </t>
    </r>
    <r>
      <rPr>
        <sz val="11"/>
        <rFont val="宋体"/>
        <charset val="134"/>
      </rPr>
      <t>精神卫生机构</t>
    </r>
  </si>
  <si>
    <r>
      <rPr>
        <sz val="11"/>
        <rFont val="Times New Roman"/>
        <charset val="134"/>
      </rPr>
      <t xml:space="preserve">      </t>
    </r>
    <r>
      <rPr>
        <sz val="11"/>
        <rFont val="宋体"/>
        <charset val="134"/>
      </rPr>
      <t>应急救治机构</t>
    </r>
  </si>
  <si>
    <r>
      <rPr>
        <sz val="11"/>
        <rFont val="Times New Roman"/>
        <charset val="134"/>
      </rPr>
      <t xml:space="preserve">      </t>
    </r>
    <r>
      <rPr>
        <sz val="11"/>
        <rFont val="宋体"/>
        <charset val="134"/>
      </rPr>
      <t>采供血机构</t>
    </r>
  </si>
  <si>
    <r>
      <rPr>
        <sz val="11"/>
        <rFont val="Times New Roman"/>
        <charset val="134"/>
      </rPr>
      <t xml:space="preserve">      </t>
    </r>
    <r>
      <rPr>
        <sz val="11"/>
        <rFont val="宋体"/>
        <charset val="134"/>
      </rPr>
      <t>其他专业公共卫生机构</t>
    </r>
  </si>
  <si>
    <r>
      <rPr>
        <sz val="11"/>
        <rFont val="Times New Roman"/>
        <charset val="134"/>
      </rPr>
      <t xml:space="preserve">      </t>
    </r>
    <r>
      <rPr>
        <sz val="11"/>
        <rFont val="宋体"/>
        <charset val="134"/>
      </rPr>
      <t>基本公共卫生服务</t>
    </r>
  </si>
  <si>
    <r>
      <rPr>
        <sz val="11"/>
        <rFont val="Times New Roman"/>
        <charset val="134"/>
      </rPr>
      <t xml:space="preserve">      </t>
    </r>
    <r>
      <rPr>
        <sz val="11"/>
        <rFont val="宋体"/>
        <charset val="134"/>
      </rPr>
      <t>重大公共卫生专项</t>
    </r>
  </si>
  <si>
    <r>
      <rPr>
        <sz val="11"/>
        <rFont val="Times New Roman"/>
        <charset val="134"/>
      </rPr>
      <t xml:space="preserve">      </t>
    </r>
    <r>
      <rPr>
        <sz val="11"/>
        <rFont val="宋体"/>
        <charset val="134"/>
      </rPr>
      <t>突发公共卫生事件应急处理</t>
    </r>
  </si>
  <si>
    <r>
      <rPr>
        <sz val="11"/>
        <rFont val="Times New Roman"/>
        <charset val="134"/>
      </rPr>
      <t xml:space="preserve">      </t>
    </r>
    <r>
      <rPr>
        <sz val="11"/>
        <rFont val="宋体"/>
        <charset val="134"/>
      </rPr>
      <t>其他公共卫生</t>
    </r>
  </si>
  <si>
    <r>
      <rPr>
        <sz val="11"/>
        <rFont val="Times New Roman"/>
        <charset val="134"/>
      </rPr>
      <t xml:space="preserve">    </t>
    </r>
    <r>
      <rPr>
        <sz val="11"/>
        <rFont val="宋体"/>
        <charset val="134"/>
      </rPr>
      <t>中医药</t>
    </r>
  </si>
  <si>
    <r>
      <rPr>
        <sz val="11"/>
        <rFont val="Times New Roman"/>
        <charset val="134"/>
      </rPr>
      <t xml:space="preserve">      </t>
    </r>
    <r>
      <rPr>
        <sz val="11"/>
        <rFont val="宋体"/>
        <charset val="134"/>
      </rPr>
      <t>中医（民族医</t>
    </r>
    <r>
      <rPr>
        <sz val="11"/>
        <rFont val="Times New Roman"/>
        <charset val="134"/>
      </rPr>
      <t>)</t>
    </r>
    <r>
      <rPr>
        <sz val="11"/>
        <rFont val="宋体"/>
        <charset val="134"/>
      </rPr>
      <t>药专项</t>
    </r>
  </si>
  <si>
    <r>
      <rPr>
        <sz val="11"/>
        <rFont val="Times New Roman"/>
        <charset val="134"/>
      </rPr>
      <t xml:space="preserve">      </t>
    </r>
    <r>
      <rPr>
        <sz val="11"/>
        <rFont val="宋体"/>
        <charset val="134"/>
      </rPr>
      <t>其他中医药</t>
    </r>
  </si>
  <si>
    <r>
      <rPr>
        <sz val="11"/>
        <rFont val="Times New Roman"/>
        <charset val="134"/>
      </rPr>
      <t xml:space="preserve">    </t>
    </r>
    <r>
      <rPr>
        <sz val="11"/>
        <rFont val="宋体"/>
        <charset val="134"/>
      </rPr>
      <t>计划生育事务</t>
    </r>
  </si>
  <si>
    <r>
      <rPr>
        <sz val="11"/>
        <rFont val="Times New Roman"/>
        <charset val="134"/>
      </rPr>
      <t xml:space="preserve">      </t>
    </r>
    <r>
      <rPr>
        <sz val="11"/>
        <rFont val="宋体"/>
        <charset val="134"/>
      </rPr>
      <t>计划生育机构</t>
    </r>
  </si>
  <si>
    <r>
      <rPr>
        <sz val="11"/>
        <rFont val="Times New Roman"/>
        <charset val="134"/>
      </rPr>
      <t xml:space="preserve">      </t>
    </r>
    <r>
      <rPr>
        <sz val="11"/>
        <rFont val="宋体"/>
        <charset val="134"/>
      </rPr>
      <t>计划生育服务</t>
    </r>
  </si>
  <si>
    <r>
      <rPr>
        <sz val="11"/>
        <rFont val="Times New Roman"/>
        <charset val="134"/>
      </rPr>
      <t xml:space="preserve">      </t>
    </r>
    <r>
      <rPr>
        <sz val="11"/>
        <rFont val="宋体"/>
        <charset val="134"/>
      </rPr>
      <t>其他计划生育事务</t>
    </r>
  </si>
  <si>
    <r>
      <rPr>
        <sz val="11"/>
        <rFont val="Times New Roman"/>
        <charset val="134"/>
      </rPr>
      <t xml:space="preserve">    </t>
    </r>
    <r>
      <rPr>
        <sz val="11"/>
        <rFont val="宋体"/>
        <charset val="134"/>
      </rPr>
      <t>行政事业单位医疗</t>
    </r>
  </si>
  <si>
    <r>
      <rPr>
        <sz val="11"/>
        <rFont val="Times New Roman"/>
        <charset val="134"/>
      </rPr>
      <t xml:space="preserve">      </t>
    </r>
    <r>
      <rPr>
        <sz val="11"/>
        <rFont val="宋体"/>
        <charset val="134"/>
      </rPr>
      <t>行政单位医疗</t>
    </r>
  </si>
  <si>
    <r>
      <rPr>
        <sz val="11"/>
        <rFont val="Times New Roman"/>
        <charset val="134"/>
      </rPr>
      <t xml:space="preserve">      </t>
    </r>
    <r>
      <rPr>
        <sz val="11"/>
        <rFont val="宋体"/>
        <charset val="134"/>
      </rPr>
      <t>事业单位医疗</t>
    </r>
  </si>
  <si>
    <r>
      <rPr>
        <sz val="11"/>
        <rFont val="Times New Roman"/>
        <charset val="134"/>
      </rPr>
      <t xml:space="preserve">      </t>
    </r>
    <r>
      <rPr>
        <sz val="11"/>
        <rFont val="宋体"/>
        <charset val="134"/>
      </rPr>
      <t>公务员医疗补助</t>
    </r>
  </si>
  <si>
    <r>
      <rPr>
        <sz val="11"/>
        <rFont val="Times New Roman"/>
        <charset val="134"/>
      </rPr>
      <t xml:space="preserve">      </t>
    </r>
    <r>
      <rPr>
        <sz val="11"/>
        <rFont val="宋体"/>
        <charset val="134"/>
      </rPr>
      <t>其他行政事业单位医疗</t>
    </r>
  </si>
  <si>
    <r>
      <rPr>
        <sz val="11"/>
        <rFont val="Times New Roman"/>
        <charset val="134"/>
      </rPr>
      <t xml:space="preserve">    </t>
    </r>
    <r>
      <rPr>
        <sz val="11"/>
        <rFont val="宋体"/>
        <charset val="134"/>
      </rPr>
      <t>财政对基本医疗保险基金的补助</t>
    </r>
  </si>
  <si>
    <r>
      <rPr>
        <sz val="11"/>
        <rFont val="Times New Roman"/>
        <charset val="134"/>
      </rPr>
      <t xml:space="preserve">      </t>
    </r>
    <r>
      <rPr>
        <sz val="11"/>
        <rFont val="宋体"/>
        <charset val="134"/>
      </rPr>
      <t>财政对职工基本医疗保险基金的补助</t>
    </r>
  </si>
  <si>
    <r>
      <rPr>
        <sz val="11"/>
        <rFont val="Times New Roman"/>
        <charset val="134"/>
      </rPr>
      <t xml:space="preserve">      </t>
    </r>
    <r>
      <rPr>
        <sz val="11"/>
        <rFont val="宋体"/>
        <charset val="134"/>
      </rPr>
      <t>财政对城乡居民基本医疗保险基金的补助</t>
    </r>
  </si>
  <si>
    <r>
      <rPr>
        <sz val="11"/>
        <rFont val="Times New Roman"/>
        <charset val="134"/>
      </rPr>
      <t xml:space="preserve">      </t>
    </r>
    <r>
      <rPr>
        <sz val="11"/>
        <rFont val="宋体"/>
        <charset val="134"/>
      </rPr>
      <t>财政对其他基本医疗保险基金的补助</t>
    </r>
  </si>
  <si>
    <r>
      <rPr>
        <sz val="11"/>
        <rFont val="Times New Roman"/>
        <charset val="134"/>
      </rPr>
      <t xml:space="preserve">    </t>
    </r>
    <r>
      <rPr>
        <sz val="11"/>
        <rFont val="宋体"/>
        <charset val="134"/>
      </rPr>
      <t>医疗救助</t>
    </r>
  </si>
  <si>
    <r>
      <rPr>
        <sz val="11"/>
        <rFont val="Times New Roman"/>
        <charset val="134"/>
      </rPr>
      <t xml:space="preserve">      </t>
    </r>
    <r>
      <rPr>
        <sz val="11"/>
        <rFont val="宋体"/>
        <charset val="134"/>
      </rPr>
      <t>城乡医疗救助</t>
    </r>
  </si>
  <si>
    <r>
      <rPr>
        <sz val="11"/>
        <rFont val="Times New Roman"/>
        <charset val="134"/>
      </rPr>
      <t xml:space="preserve">      </t>
    </r>
    <r>
      <rPr>
        <sz val="11"/>
        <rFont val="宋体"/>
        <charset val="134"/>
      </rPr>
      <t>疾病应急救助</t>
    </r>
  </si>
  <si>
    <r>
      <rPr>
        <sz val="11"/>
        <rFont val="Times New Roman"/>
        <charset val="134"/>
      </rPr>
      <t xml:space="preserve">      </t>
    </r>
    <r>
      <rPr>
        <sz val="11"/>
        <rFont val="宋体"/>
        <charset val="134"/>
      </rPr>
      <t>其他医疗救助</t>
    </r>
  </si>
  <si>
    <r>
      <rPr>
        <sz val="11"/>
        <rFont val="Times New Roman"/>
        <charset val="134"/>
      </rPr>
      <t xml:space="preserve">    </t>
    </r>
    <r>
      <rPr>
        <sz val="11"/>
        <rFont val="宋体"/>
        <charset val="134"/>
      </rPr>
      <t>优抚对象医疗</t>
    </r>
  </si>
  <si>
    <r>
      <rPr>
        <sz val="11"/>
        <rFont val="Times New Roman"/>
        <charset val="134"/>
      </rPr>
      <t xml:space="preserve">      </t>
    </r>
    <r>
      <rPr>
        <sz val="11"/>
        <rFont val="宋体"/>
        <charset val="134"/>
      </rPr>
      <t>优抚对象医疗补助</t>
    </r>
  </si>
  <si>
    <r>
      <rPr>
        <sz val="11"/>
        <rFont val="Times New Roman"/>
        <charset val="134"/>
      </rPr>
      <t xml:space="preserve">      </t>
    </r>
    <r>
      <rPr>
        <sz val="11"/>
        <rFont val="宋体"/>
        <charset val="134"/>
      </rPr>
      <t>其他优抚对象医疗</t>
    </r>
  </si>
  <si>
    <r>
      <rPr>
        <sz val="11"/>
        <rFont val="Times New Roman"/>
        <charset val="134"/>
      </rPr>
      <t xml:space="preserve">    </t>
    </r>
    <r>
      <rPr>
        <sz val="11"/>
        <rFont val="宋体"/>
        <charset val="134"/>
      </rPr>
      <t>医疗保障管理事务</t>
    </r>
  </si>
  <si>
    <r>
      <rPr>
        <sz val="11"/>
        <rFont val="Times New Roman"/>
        <charset val="134"/>
      </rPr>
      <t xml:space="preserve">      </t>
    </r>
    <r>
      <rPr>
        <sz val="11"/>
        <rFont val="宋体"/>
        <charset val="134"/>
      </rPr>
      <t>医疗保障政策管理</t>
    </r>
  </si>
  <si>
    <r>
      <rPr>
        <sz val="11"/>
        <rFont val="Times New Roman"/>
        <charset val="134"/>
      </rPr>
      <t xml:space="preserve">      </t>
    </r>
    <r>
      <rPr>
        <sz val="11"/>
        <rFont val="宋体"/>
        <charset val="134"/>
      </rPr>
      <t>医疗保障经办事务</t>
    </r>
  </si>
  <si>
    <r>
      <rPr>
        <sz val="11"/>
        <rFont val="Times New Roman"/>
        <charset val="134"/>
      </rPr>
      <t xml:space="preserve">      </t>
    </r>
    <r>
      <rPr>
        <sz val="11"/>
        <rFont val="宋体"/>
        <charset val="134"/>
      </rPr>
      <t>其他医疗保障管理事务</t>
    </r>
  </si>
  <si>
    <r>
      <rPr>
        <sz val="11"/>
        <rFont val="Times New Roman"/>
        <charset val="134"/>
      </rPr>
      <t xml:space="preserve">    </t>
    </r>
    <r>
      <rPr>
        <sz val="11"/>
        <rFont val="宋体"/>
        <charset val="134"/>
      </rPr>
      <t>老龄卫生健康事务</t>
    </r>
  </si>
  <si>
    <r>
      <rPr>
        <sz val="11"/>
        <rFont val="Times New Roman"/>
        <charset val="134"/>
      </rPr>
      <t xml:space="preserve">      </t>
    </r>
    <r>
      <rPr>
        <sz val="11"/>
        <rFont val="宋体"/>
        <charset val="134"/>
      </rPr>
      <t>老龄卫生健康事务</t>
    </r>
  </si>
  <si>
    <r>
      <rPr>
        <sz val="11"/>
        <rFont val="Times New Roman"/>
        <charset val="134"/>
      </rPr>
      <t xml:space="preserve">    </t>
    </r>
    <r>
      <rPr>
        <sz val="11"/>
        <rFont val="宋体"/>
        <charset val="134"/>
      </rPr>
      <t>其他卫生健康</t>
    </r>
  </si>
  <si>
    <r>
      <rPr>
        <sz val="11"/>
        <rFont val="Times New Roman"/>
        <charset val="134"/>
      </rPr>
      <t xml:space="preserve">       </t>
    </r>
    <r>
      <rPr>
        <sz val="11"/>
        <rFont val="宋体"/>
        <charset val="134"/>
      </rPr>
      <t>其他卫生健康</t>
    </r>
  </si>
  <si>
    <r>
      <rPr>
        <b/>
        <sz val="11"/>
        <rFont val="Times New Roman"/>
        <charset val="134"/>
      </rPr>
      <t xml:space="preserve">  </t>
    </r>
    <r>
      <rPr>
        <b/>
        <sz val="11"/>
        <rFont val="宋体"/>
        <charset val="134"/>
      </rPr>
      <t>十、节能环保支出</t>
    </r>
  </si>
  <si>
    <r>
      <rPr>
        <sz val="11"/>
        <rFont val="Times New Roman"/>
        <charset val="134"/>
      </rPr>
      <t xml:space="preserve">    </t>
    </r>
    <r>
      <rPr>
        <sz val="11"/>
        <rFont val="宋体"/>
        <charset val="134"/>
      </rPr>
      <t>环境保护管理事务</t>
    </r>
  </si>
  <si>
    <r>
      <rPr>
        <sz val="11"/>
        <rFont val="Times New Roman"/>
        <charset val="134"/>
      </rPr>
      <t xml:space="preserve">      </t>
    </r>
    <r>
      <rPr>
        <sz val="11"/>
        <rFont val="宋体"/>
        <charset val="134"/>
      </rPr>
      <t>生态环境保护宣传</t>
    </r>
  </si>
  <si>
    <r>
      <rPr>
        <sz val="11"/>
        <rFont val="Times New Roman"/>
        <charset val="134"/>
      </rPr>
      <t xml:space="preserve">      </t>
    </r>
    <r>
      <rPr>
        <sz val="11"/>
        <rFont val="宋体"/>
        <charset val="134"/>
      </rPr>
      <t>环境保护法规、规划及标准</t>
    </r>
  </si>
  <si>
    <r>
      <rPr>
        <sz val="11"/>
        <rFont val="Times New Roman"/>
        <charset val="134"/>
      </rPr>
      <t xml:space="preserve">      </t>
    </r>
    <r>
      <rPr>
        <sz val="11"/>
        <rFont val="宋体"/>
        <charset val="134"/>
      </rPr>
      <t>生态环境国际合作及履约</t>
    </r>
  </si>
  <si>
    <r>
      <rPr>
        <sz val="11"/>
        <rFont val="Times New Roman"/>
        <charset val="134"/>
      </rPr>
      <t xml:space="preserve">      </t>
    </r>
    <r>
      <rPr>
        <sz val="11"/>
        <rFont val="宋体"/>
        <charset val="134"/>
      </rPr>
      <t>生态环境保护行政许可</t>
    </r>
  </si>
  <si>
    <r>
      <rPr>
        <sz val="11"/>
        <rFont val="Times New Roman"/>
        <charset val="134"/>
      </rPr>
      <t xml:space="preserve">      </t>
    </r>
    <r>
      <rPr>
        <sz val="11"/>
        <rFont val="宋体"/>
        <charset val="134"/>
      </rPr>
      <t>应对气候变化管理事务</t>
    </r>
  </si>
  <si>
    <r>
      <rPr>
        <sz val="11"/>
        <rFont val="Times New Roman"/>
        <charset val="134"/>
      </rPr>
      <t xml:space="preserve">      </t>
    </r>
    <r>
      <rPr>
        <sz val="11"/>
        <rFont val="宋体"/>
        <charset val="134"/>
      </rPr>
      <t>其他环境保护管理事务</t>
    </r>
  </si>
  <si>
    <r>
      <rPr>
        <sz val="11"/>
        <rFont val="Times New Roman"/>
        <charset val="134"/>
      </rPr>
      <t xml:space="preserve">    </t>
    </r>
    <r>
      <rPr>
        <sz val="11"/>
        <rFont val="宋体"/>
        <charset val="134"/>
      </rPr>
      <t>环境监测与监察</t>
    </r>
  </si>
  <si>
    <r>
      <rPr>
        <sz val="11"/>
        <rFont val="Times New Roman"/>
        <charset val="134"/>
      </rPr>
      <t xml:space="preserve">      </t>
    </r>
    <r>
      <rPr>
        <sz val="11"/>
        <rFont val="宋体"/>
        <charset val="134"/>
      </rPr>
      <t>建设项目环评审查与监督</t>
    </r>
  </si>
  <si>
    <r>
      <rPr>
        <sz val="11"/>
        <rFont val="Times New Roman"/>
        <charset val="134"/>
      </rPr>
      <t xml:space="preserve">      </t>
    </r>
    <r>
      <rPr>
        <sz val="11"/>
        <rFont val="宋体"/>
        <charset val="134"/>
      </rPr>
      <t>核与辐射安全监督</t>
    </r>
  </si>
  <si>
    <r>
      <rPr>
        <sz val="11"/>
        <rFont val="Times New Roman"/>
        <charset val="134"/>
      </rPr>
      <t xml:space="preserve">      </t>
    </r>
    <r>
      <rPr>
        <sz val="11"/>
        <rFont val="宋体"/>
        <charset val="134"/>
      </rPr>
      <t>其他环境监测与监察</t>
    </r>
  </si>
  <si>
    <r>
      <rPr>
        <sz val="11"/>
        <rFont val="Times New Roman"/>
        <charset val="134"/>
      </rPr>
      <t xml:space="preserve">    </t>
    </r>
    <r>
      <rPr>
        <sz val="11"/>
        <rFont val="宋体"/>
        <charset val="134"/>
      </rPr>
      <t>污染防治</t>
    </r>
  </si>
  <si>
    <r>
      <rPr>
        <sz val="11"/>
        <rFont val="Times New Roman"/>
        <charset val="134"/>
      </rPr>
      <t xml:space="preserve">      </t>
    </r>
    <r>
      <rPr>
        <sz val="11"/>
        <rFont val="宋体"/>
        <charset val="134"/>
      </rPr>
      <t>大气</t>
    </r>
  </si>
  <si>
    <r>
      <rPr>
        <sz val="11"/>
        <rFont val="Times New Roman"/>
        <charset val="134"/>
      </rPr>
      <t xml:space="preserve">      </t>
    </r>
    <r>
      <rPr>
        <sz val="11"/>
        <rFont val="宋体"/>
        <charset val="134"/>
      </rPr>
      <t>水体</t>
    </r>
  </si>
  <si>
    <r>
      <rPr>
        <sz val="11"/>
        <rFont val="Times New Roman"/>
        <charset val="134"/>
      </rPr>
      <t xml:space="preserve">      </t>
    </r>
    <r>
      <rPr>
        <sz val="11"/>
        <rFont val="宋体"/>
        <charset val="134"/>
      </rPr>
      <t>噪声</t>
    </r>
  </si>
  <si>
    <r>
      <rPr>
        <sz val="11"/>
        <rFont val="Times New Roman"/>
        <charset val="134"/>
      </rPr>
      <t xml:space="preserve">      </t>
    </r>
    <r>
      <rPr>
        <sz val="11"/>
        <rFont val="宋体"/>
        <charset val="134"/>
      </rPr>
      <t>固体废弃物与化学品</t>
    </r>
  </si>
  <si>
    <r>
      <rPr>
        <sz val="11"/>
        <rFont val="Times New Roman"/>
        <charset val="134"/>
      </rPr>
      <t xml:space="preserve">      </t>
    </r>
    <r>
      <rPr>
        <sz val="11"/>
        <rFont val="宋体"/>
        <charset val="134"/>
      </rPr>
      <t>放射源和放射性废物监管</t>
    </r>
  </si>
  <si>
    <r>
      <rPr>
        <sz val="11"/>
        <rFont val="Times New Roman"/>
        <charset val="134"/>
      </rPr>
      <t xml:space="preserve">      </t>
    </r>
    <r>
      <rPr>
        <sz val="11"/>
        <rFont val="宋体"/>
        <charset val="134"/>
      </rPr>
      <t>辐射</t>
    </r>
  </si>
  <si>
    <r>
      <rPr>
        <sz val="11"/>
        <rFont val="Times New Roman"/>
        <charset val="134"/>
      </rPr>
      <t xml:space="preserve">      </t>
    </r>
    <r>
      <rPr>
        <sz val="11"/>
        <rFont val="宋体"/>
        <charset val="134"/>
      </rPr>
      <t>其他污染防治</t>
    </r>
  </si>
  <si>
    <r>
      <rPr>
        <sz val="11"/>
        <rFont val="Times New Roman"/>
        <charset val="134"/>
      </rPr>
      <t xml:space="preserve">    </t>
    </r>
    <r>
      <rPr>
        <sz val="11"/>
        <rFont val="宋体"/>
        <charset val="134"/>
      </rPr>
      <t>自然生态保护</t>
    </r>
  </si>
  <si>
    <r>
      <rPr>
        <sz val="11"/>
        <rFont val="Times New Roman"/>
        <charset val="134"/>
      </rPr>
      <t xml:space="preserve">      </t>
    </r>
    <r>
      <rPr>
        <sz val="11"/>
        <rFont val="宋体"/>
        <charset val="134"/>
      </rPr>
      <t>生态保护</t>
    </r>
  </si>
  <si>
    <r>
      <rPr>
        <sz val="11"/>
        <rFont val="Times New Roman"/>
        <charset val="134"/>
      </rPr>
      <t xml:space="preserve">      </t>
    </r>
    <r>
      <rPr>
        <sz val="11"/>
        <rFont val="宋体"/>
        <charset val="134"/>
      </rPr>
      <t>农村环境保护</t>
    </r>
  </si>
  <si>
    <r>
      <rPr>
        <sz val="11"/>
        <rFont val="Times New Roman"/>
        <charset val="134"/>
      </rPr>
      <t xml:space="preserve">      </t>
    </r>
    <r>
      <rPr>
        <sz val="11"/>
        <rFont val="宋体"/>
        <charset val="134"/>
      </rPr>
      <t>生物及物种资源保护</t>
    </r>
  </si>
  <si>
    <r>
      <rPr>
        <sz val="11"/>
        <rFont val="Times New Roman"/>
        <charset val="134"/>
      </rPr>
      <t xml:space="preserve">      </t>
    </r>
    <r>
      <rPr>
        <sz val="11"/>
        <rFont val="宋体"/>
        <charset val="134"/>
      </rPr>
      <t>其他自然生态保护</t>
    </r>
  </si>
  <si>
    <r>
      <rPr>
        <sz val="11"/>
        <rFont val="Times New Roman"/>
        <charset val="134"/>
      </rPr>
      <t xml:space="preserve">    </t>
    </r>
    <r>
      <rPr>
        <sz val="11"/>
        <rFont val="宋体"/>
        <charset val="134"/>
      </rPr>
      <t>天然林保护</t>
    </r>
  </si>
  <si>
    <r>
      <rPr>
        <sz val="11"/>
        <rFont val="Times New Roman"/>
        <charset val="134"/>
      </rPr>
      <t xml:space="preserve">      </t>
    </r>
    <r>
      <rPr>
        <sz val="11"/>
        <rFont val="宋体"/>
        <charset val="134"/>
      </rPr>
      <t>森林管护</t>
    </r>
  </si>
  <si>
    <r>
      <rPr>
        <sz val="11"/>
        <rFont val="Times New Roman"/>
        <charset val="134"/>
      </rPr>
      <t xml:space="preserve">      </t>
    </r>
    <r>
      <rPr>
        <sz val="11"/>
        <rFont val="宋体"/>
        <charset val="134"/>
      </rPr>
      <t>社会保险补助</t>
    </r>
  </si>
  <si>
    <r>
      <rPr>
        <sz val="11"/>
        <rFont val="Times New Roman"/>
        <charset val="134"/>
      </rPr>
      <t xml:space="preserve">      </t>
    </r>
    <r>
      <rPr>
        <sz val="11"/>
        <rFont val="宋体"/>
        <charset val="134"/>
      </rPr>
      <t>政策性社会性补助</t>
    </r>
  </si>
  <si>
    <r>
      <rPr>
        <sz val="11"/>
        <rFont val="Times New Roman"/>
        <charset val="134"/>
      </rPr>
      <t xml:space="preserve">      </t>
    </r>
    <r>
      <rPr>
        <sz val="11"/>
        <rFont val="宋体"/>
        <charset val="134"/>
      </rPr>
      <t>天然林保护工程建设</t>
    </r>
    <r>
      <rPr>
        <sz val="11"/>
        <rFont val="Times New Roman"/>
        <charset val="134"/>
      </rPr>
      <t xml:space="preserve"> </t>
    </r>
  </si>
  <si>
    <r>
      <rPr>
        <sz val="11"/>
        <rFont val="Times New Roman"/>
        <charset val="134"/>
      </rPr>
      <t xml:space="preserve">      </t>
    </r>
    <r>
      <rPr>
        <sz val="11"/>
        <rFont val="宋体"/>
        <charset val="134"/>
      </rPr>
      <t>停伐补助</t>
    </r>
  </si>
  <si>
    <r>
      <rPr>
        <sz val="11"/>
        <rFont val="Times New Roman"/>
        <charset val="134"/>
      </rPr>
      <t xml:space="preserve">      </t>
    </r>
    <r>
      <rPr>
        <sz val="11"/>
        <rFont val="宋体"/>
        <charset val="134"/>
      </rPr>
      <t>其他天然林保护</t>
    </r>
  </si>
  <si>
    <r>
      <rPr>
        <sz val="11"/>
        <rFont val="Times New Roman"/>
        <charset val="134"/>
      </rPr>
      <t xml:space="preserve">    </t>
    </r>
    <r>
      <rPr>
        <sz val="11"/>
        <rFont val="宋体"/>
        <charset val="134"/>
      </rPr>
      <t>退耕还林</t>
    </r>
  </si>
  <si>
    <r>
      <rPr>
        <sz val="11"/>
        <rFont val="Times New Roman"/>
        <charset val="134"/>
      </rPr>
      <t xml:space="preserve">      </t>
    </r>
    <r>
      <rPr>
        <sz val="11"/>
        <rFont val="宋体"/>
        <charset val="134"/>
      </rPr>
      <t>退耕现金</t>
    </r>
  </si>
  <si>
    <r>
      <rPr>
        <sz val="11"/>
        <rFont val="Times New Roman"/>
        <charset val="134"/>
      </rPr>
      <t xml:space="preserve">      </t>
    </r>
    <r>
      <rPr>
        <sz val="11"/>
        <rFont val="宋体"/>
        <charset val="134"/>
      </rPr>
      <t>退耕还林粮食折现补贴</t>
    </r>
  </si>
  <si>
    <r>
      <rPr>
        <sz val="11"/>
        <rFont val="Times New Roman"/>
        <charset val="134"/>
      </rPr>
      <t xml:space="preserve">      </t>
    </r>
    <r>
      <rPr>
        <sz val="11"/>
        <rFont val="宋体"/>
        <charset val="134"/>
      </rPr>
      <t>退耕还林粮食费用补贴</t>
    </r>
  </si>
  <si>
    <r>
      <rPr>
        <sz val="11"/>
        <rFont val="Times New Roman"/>
        <charset val="134"/>
      </rPr>
      <t xml:space="preserve">      </t>
    </r>
    <r>
      <rPr>
        <sz val="11"/>
        <rFont val="宋体"/>
        <charset val="134"/>
      </rPr>
      <t>退耕还林工程建设</t>
    </r>
  </si>
  <si>
    <r>
      <rPr>
        <sz val="11"/>
        <rFont val="Times New Roman"/>
        <charset val="134"/>
      </rPr>
      <t xml:space="preserve">      </t>
    </r>
    <r>
      <rPr>
        <sz val="11"/>
        <rFont val="宋体"/>
        <charset val="134"/>
      </rPr>
      <t>其他退耕还林</t>
    </r>
  </si>
  <si>
    <r>
      <rPr>
        <sz val="11"/>
        <rFont val="Times New Roman"/>
        <charset val="134"/>
      </rPr>
      <t xml:space="preserve">    </t>
    </r>
    <r>
      <rPr>
        <sz val="11"/>
        <rFont val="宋体"/>
        <charset val="134"/>
      </rPr>
      <t>风沙荒漠治理</t>
    </r>
  </si>
  <si>
    <r>
      <rPr>
        <sz val="11"/>
        <rFont val="Times New Roman"/>
        <charset val="134"/>
      </rPr>
      <t xml:space="preserve">      </t>
    </r>
    <r>
      <rPr>
        <sz val="11"/>
        <rFont val="宋体"/>
        <charset val="134"/>
      </rPr>
      <t>京津风沙源治理工程建设</t>
    </r>
  </si>
  <si>
    <r>
      <rPr>
        <sz val="11"/>
        <rFont val="Times New Roman"/>
        <charset val="134"/>
      </rPr>
      <t xml:space="preserve">      </t>
    </r>
    <r>
      <rPr>
        <sz val="11"/>
        <rFont val="宋体"/>
        <charset val="134"/>
      </rPr>
      <t>其他风沙荒漠治理</t>
    </r>
  </si>
  <si>
    <r>
      <rPr>
        <sz val="11"/>
        <rFont val="Times New Roman"/>
        <charset val="134"/>
      </rPr>
      <t xml:space="preserve">    </t>
    </r>
    <r>
      <rPr>
        <sz val="11"/>
        <rFont val="宋体"/>
        <charset val="134"/>
      </rPr>
      <t>退牧还草</t>
    </r>
  </si>
  <si>
    <r>
      <rPr>
        <sz val="11"/>
        <rFont val="Times New Roman"/>
        <charset val="134"/>
      </rPr>
      <t xml:space="preserve">      </t>
    </r>
    <r>
      <rPr>
        <sz val="11"/>
        <rFont val="宋体"/>
        <charset val="134"/>
      </rPr>
      <t>退牧还草工程建设</t>
    </r>
  </si>
  <si>
    <r>
      <rPr>
        <sz val="11"/>
        <rFont val="Times New Roman"/>
        <charset val="134"/>
      </rPr>
      <t xml:space="preserve">      </t>
    </r>
    <r>
      <rPr>
        <sz val="11"/>
        <rFont val="宋体"/>
        <charset val="134"/>
      </rPr>
      <t>其他退牧还草</t>
    </r>
  </si>
  <si>
    <r>
      <rPr>
        <sz val="11"/>
        <rFont val="Times New Roman"/>
        <charset val="134"/>
      </rPr>
      <t xml:space="preserve">    </t>
    </r>
    <r>
      <rPr>
        <sz val="11"/>
        <rFont val="宋体"/>
        <charset val="134"/>
      </rPr>
      <t>已垦草原退耕还草</t>
    </r>
  </si>
  <si>
    <r>
      <rPr>
        <sz val="11"/>
        <rFont val="Times New Roman"/>
        <charset val="134"/>
      </rPr>
      <t xml:space="preserve">      </t>
    </r>
    <r>
      <rPr>
        <sz val="11"/>
        <rFont val="宋体"/>
        <charset val="134"/>
      </rPr>
      <t>已垦草原退耕还草</t>
    </r>
  </si>
  <si>
    <r>
      <rPr>
        <sz val="11"/>
        <rFont val="Times New Roman"/>
        <charset val="134"/>
      </rPr>
      <t xml:space="preserve">    </t>
    </r>
    <r>
      <rPr>
        <sz val="11"/>
        <rFont val="宋体"/>
        <charset val="134"/>
      </rPr>
      <t>能源节约利用</t>
    </r>
  </si>
  <si>
    <r>
      <rPr>
        <sz val="11"/>
        <rFont val="Times New Roman"/>
        <charset val="134"/>
      </rPr>
      <t xml:space="preserve">      </t>
    </r>
    <r>
      <rPr>
        <sz val="11"/>
        <rFont val="宋体"/>
        <charset val="134"/>
      </rPr>
      <t>能源节能利用</t>
    </r>
  </si>
  <si>
    <r>
      <rPr>
        <sz val="11"/>
        <rFont val="Times New Roman"/>
        <charset val="134"/>
      </rPr>
      <t xml:space="preserve">    </t>
    </r>
    <r>
      <rPr>
        <sz val="11"/>
        <rFont val="宋体"/>
        <charset val="134"/>
      </rPr>
      <t>污染减排</t>
    </r>
  </si>
  <si>
    <r>
      <rPr>
        <sz val="11"/>
        <rFont val="Times New Roman"/>
        <charset val="134"/>
      </rPr>
      <t xml:space="preserve">       </t>
    </r>
    <r>
      <rPr>
        <sz val="11"/>
        <rFont val="宋体"/>
        <charset val="134"/>
      </rPr>
      <t>生态环境监测与信息</t>
    </r>
  </si>
  <si>
    <r>
      <rPr>
        <sz val="11"/>
        <rFont val="Times New Roman"/>
        <charset val="134"/>
      </rPr>
      <t xml:space="preserve">       </t>
    </r>
    <r>
      <rPr>
        <sz val="11"/>
        <rFont val="宋体"/>
        <charset val="134"/>
      </rPr>
      <t>生态环境执法监察</t>
    </r>
  </si>
  <si>
    <r>
      <rPr>
        <sz val="11"/>
        <rFont val="Times New Roman"/>
        <charset val="134"/>
      </rPr>
      <t xml:space="preserve">       </t>
    </r>
    <r>
      <rPr>
        <sz val="11"/>
        <rFont val="宋体"/>
        <charset val="134"/>
      </rPr>
      <t>减排专项</t>
    </r>
  </si>
  <si>
    <r>
      <rPr>
        <sz val="11"/>
        <rFont val="Times New Roman"/>
        <charset val="134"/>
      </rPr>
      <t xml:space="preserve">       </t>
    </r>
    <r>
      <rPr>
        <sz val="11"/>
        <rFont val="宋体"/>
        <charset val="134"/>
      </rPr>
      <t>清洁生产专项</t>
    </r>
  </si>
  <si>
    <r>
      <rPr>
        <sz val="11"/>
        <rFont val="Times New Roman"/>
        <charset val="134"/>
      </rPr>
      <t xml:space="preserve">       </t>
    </r>
    <r>
      <rPr>
        <sz val="11"/>
        <rFont val="宋体"/>
        <charset val="134"/>
      </rPr>
      <t>其他污染减排</t>
    </r>
  </si>
  <si>
    <r>
      <rPr>
        <sz val="11"/>
        <rFont val="Times New Roman"/>
        <charset val="134"/>
      </rPr>
      <t xml:space="preserve">    </t>
    </r>
    <r>
      <rPr>
        <sz val="11"/>
        <rFont val="宋体"/>
        <charset val="134"/>
      </rPr>
      <t>可再生能源</t>
    </r>
  </si>
  <si>
    <r>
      <rPr>
        <sz val="11"/>
        <rFont val="Times New Roman"/>
        <charset val="134"/>
      </rPr>
      <t xml:space="preserve">       </t>
    </r>
    <r>
      <rPr>
        <sz val="11"/>
        <rFont val="宋体"/>
        <charset val="134"/>
      </rPr>
      <t>可再生能源</t>
    </r>
  </si>
  <si>
    <r>
      <rPr>
        <sz val="11"/>
        <rFont val="Times New Roman"/>
        <charset val="134"/>
      </rPr>
      <t xml:space="preserve">    </t>
    </r>
    <r>
      <rPr>
        <sz val="11"/>
        <rFont val="宋体"/>
        <charset val="134"/>
      </rPr>
      <t>循环经济</t>
    </r>
  </si>
  <si>
    <r>
      <rPr>
        <sz val="11"/>
        <rFont val="Times New Roman"/>
        <charset val="134"/>
      </rPr>
      <t xml:space="preserve">       </t>
    </r>
    <r>
      <rPr>
        <sz val="11"/>
        <rFont val="宋体"/>
        <charset val="134"/>
      </rPr>
      <t>循环经济</t>
    </r>
  </si>
  <si>
    <r>
      <rPr>
        <sz val="11"/>
        <rFont val="Times New Roman"/>
        <charset val="134"/>
      </rPr>
      <t xml:space="preserve">    </t>
    </r>
    <r>
      <rPr>
        <sz val="11"/>
        <rFont val="宋体"/>
        <charset val="134"/>
      </rPr>
      <t>能源管理事务</t>
    </r>
  </si>
  <si>
    <r>
      <rPr>
        <sz val="11"/>
        <rFont val="Times New Roman"/>
        <charset val="134"/>
      </rPr>
      <t xml:space="preserve">      </t>
    </r>
    <r>
      <rPr>
        <sz val="11"/>
        <rFont val="宋体"/>
        <charset val="134"/>
      </rPr>
      <t>能源预测预警</t>
    </r>
  </si>
  <si>
    <r>
      <rPr>
        <sz val="11"/>
        <rFont val="Times New Roman"/>
        <charset val="134"/>
      </rPr>
      <t xml:space="preserve">      </t>
    </r>
    <r>
      <rPr>
        <sz val="11"/>
        <rFont val="宋体"/>
        <charset val="134"/>
      </rPr>
      <t>能源战略规划与实施</t>
    </r>
  </si>
  <si>
    <r>
      <rPr>
        <sz val="11"/>
        <rFont val="Times New Roman"/>
        <charset val="134"/>
      </rPr>
      <t xml:space="preserve">      </t>
    </r>
    <r>
      <rPr>
        <sz val="11"/>
        <rFont val="宋体"/>
        <charset val="134"/>
      </rPr>
      <t>能源科技装备</t>
    </r>
  </si>
  <si>
    <r>
      <rPr>
        <sz val="11"/>
        <rFont val="Times New Roman"/>
        <charset val="134"/>
      </rPr>
      <t xml:space="preserve">      </t>
    </r>
    <r>
      <rPr>
        <sz val="11"/>
        <rFont val="宋体"/>
        <charset val="134"/>
      </rPr>
      <t>能源行业管理</t>
    </r>
  </si>
  <si>
    <r>
      <rPr>
        <sz val="11"/>
        <rFont val="Times New Roman"/>
        <charset val="134"/>
      </rPr>
      <t xml:space="preserve">      </t>
    </r>
    <r>
      <rPr>
        <sz val="11"/>
        <rFont val="宋体"/>
        <charset val="134"/>
      </rPr>
      <t>能源管理</t>
    </r>
  </si>
  <si>
    <r>
      <rPr>
        <sz val="11"/>
        <rFont val="Times New Roman"/>
        <charset val="134"/>
      </rPr>
      <t xml:space="preserve">      </t>
    </r>
    <r>
      <rPr>
        <sz val="11"/>
        <rFont val="宋体"/>
        <charset val="134"/>
      </rPr>
      <t>石油储备发展管理</t>
    </r>
  </si>
  <si>
    <r>
      <rPr>
        <sz val="11"/>
        <rFont val="Times New Roman"/>
        <charset val="134"/>
      </rPr>
      <t xml:space="preserve">      </t>
    </r>
    <r>
      <rPr>
        <sz val="11"/>
        <rFont val="宋体"/>
        <charset val="134"/>
      </rPr>
      <t>能源调查</t>
    </r>
  </si>
  <si>
    <r>
      <rPr>
        <sz val="11"/>
        <rFont val="Times New Roman"/>
        <charset val="134"/>
      </rPr>
      <t xml:space="preserve">      </t>
    </r>
    <r>
      <rPr>
        <sz val="11"/>
        <rFont val="宋体"/>
        <charset val="134"/>
      </rPr>
      <t>农村电网建设</t>
    </r>
  </si>
  <si>
    <r>
      <rPr>
        <sz val="11"/>
        <rFont val="Times New Roman"/>
        <charset val="134"/>
      </rPr>
      <t xml:space="preserve">      </t>
    </r>
    <r>
      <rPr>
        <sz val="11"/>
        <rFont val="宋体"/>
        <charset val="134"/>
      </rPr>
      <t>其他能源管理事务</t>
    </r>
  </si>
  <si>
    <r>
      <rPr>
        <sz val="11"/>
        <rFont val="Times New Roman"/>
        <charset val="134"/>
      </rPr>
      <t xml:space="preserve">    </t>
    </r>
    <r>
      <rPr>
        <sz val="11"/>
        <rFont val="宋体"/>
        <charset val="134"/>
      </rPr>
      <t>其他节能环保</t>
    </r>
  </si>
  <si>
    <r>
      <rPr>
        <sz val="11"/>
        <rFont val="Times New Roman"/>
        <charset val="134"/>
      </rPr>
      <t xml:space="preserve">      </t>
    </r>
    <r>
      <rPr>
        <sz val="11"/>
        <rFont val="宋体"/>
        <charset val="134"/>
      </rPr>
      <t>其他节能环保</t>
    </r>
  </si>
  <si>
    <r>
      <rPr>
        <b/>
        <sz val="11"/>
        <rFont val="Times New Roman"/>
        <charset val="134"/>
      </rPr>
      <t xml:space="preserve">  </t>
    </r>
    <r>
      <rPr>
        <b/>
        <sz val="11"/>
        <rFont val="宋体"/>
        <charset val="134"/>
      </rPr>
      <t>十一、城乡社区支出</t>
    </r>
  </si>
  <si>
    <r>
      <rPr>
        <sz val="11"/>
        <rFont val="Times New Roman"/>
        <charset val="134"/>
      </rPr>
      <t xml:space="preserve">    </t>
    </r>
    <r>
      <rPr>
        <sz val="11"/>
        <rFont val="宋体"/>
        <charset val="134"/>
      </rPr>
      <t>城乡社区管理事务</t>
    </r>
  </si>
  <si>
    <r>
      <rPr>
        <sz val="11"/>
        <rFont val="Times New Roman"/>
        <charset val="134"/>
      </rPr>
      <t xml:space="preserve">      </t>
    </r>
    <r>
      <rPr>
        <sz val="11"/>
        <rFont val="宋体"/>
        <charset val="134"/>
      </rPr>
      <t>城管执法</t>
    </r>
  </si>
  <si>
    <r>
      <rPr>
        <sz val="11"/>
        <rFont val="Times New Roman"/>
        <charset val="134"/>
      </rPr>
      <t xml:space="preserve">      </t>
    </r>
    <r>
      <rPr>
        <sz val="11"/>
        <rFont val="宋体"/>
        <charset val="134"/>
      </rPr>
      <t>工程建设标准规范编制与监管</t>
    </r>
  </si>
  <si>
    <r>
      <rPr>
        <sz val="11"/>
        <rFont val="Times New Roman"/>
        <charset val="134"/>
      </rPr>
      <t xml:space="preserve">      </t>
    </r>
    <r>
      <rPr>
        <sz val="11"/>
        <rFont val="宋体"/>
        <charset val="134"/>
      </rPr>
      <t>工程建设管理</t>
    </r>
  </si>
  <si>
    <r>
      <rPr>
        <sz val="11"/>
        <rFont val="Times New Roman"/>
        <charset val="134"/>
      </rPr>
      <t xml:space="preserve">      </t>
    </r>
    <r>
      <rPr>
        <sz val="11"/>
        <rFont val="宋体"/>
        <charset val="134"/>
      </rPr>
      <t>市政公用行业市场监管</t>
    </r>
  </si>
  <si>
    <r>
      <rPr>
        <sz val="11"/>
        <rFont val="Times New Roman"/>
        <charset val="134"/>
      </rPr>
      <t xml:space="preserve">      </t>
    </r>
    <r>
      <rPr>
        <sz val="11"/>
        <rFont val="宋体"/>
        <charset val="134"/>
      </rPr>
      <t>住宅建设与房地产市场监管</t>
    </r>
  </si>
  <si>
    <r>
      <rPr>
        <sz val="11"/>
        <rFont val="Times New Roman"/>
        <charset val="134"/>
      </rPr>
      <t xml:space="preserve">      </t>
    </r>
    <r>
      <rPr>
        <sz val="11"/>
        <rFont val="宋体"/>
        <charset val="134"/>
      </rPr>
      <t>执业资格注册、资质审查</t>
    </r>
  </si>
  <si>
    <r>
      <rPr>
        <sz val="11"/>
        <rFont val="Times New Roman"/>
        <charset val="134"/>
      </rPr>
      <t xml:space="preserve">      </t>
    </r>
    <r>
      <rPr>
        <sz val="11"/>
        <rFont val="宋体"/>
        <charset val="134"/>
      </rPr>
      <t>其他城乡社区管理事务</t>
    </r>
  </si>
  <si>
    <r>
      <rPr>
        <sz val="11"/>
        <rFont val="Times New Roman"/>
        <charset val="134"/>
      </rPr>
      <t xml:space="preserve">    </t>
    </r>
    <r>
      <rPr>
        <sz val="11"/>
        <rFont val="宋体"/>
        <charset val="134"/>
      </rPr>
      <t>城乡社区规划与管理</t>
    </r>
  </si>
  <si>
    <r>
      <rPr>
        <sz val="11"/>
        <rFont val="Times New Roman"/>
        <charset val="134"/>
      </rPr>
      <t xml:space="preserve">      </t>
    </r>
    <r>
      <rPr>
        <sz val="11"/>
        <rFont val="宋体"/>
        <charset val="134"/>
      </rPr>
      <t>城乡社区规划与管理</t>
    </r>
  </si>
  <si>
    <r>
      <rPr>
        <sz val="11"/>
        <rFont val="Times New Roman"/>
        <charset val="134"/>
      </rPr>
      <t xml:space="preserve">    </t>
    </r>
    <r>
      <rPr>
        <sz val="11"/>
        <rFont val="宋体"/>
        <charset val="134"/>
      </rPr>
      <t>城乡社区公共设施</t>
    </r>
  </si>
  <si>
    <r>
      <rPr>
        <sz val="11"/>
        <rFont val="Times New Roman"/>
        <charset val="134"/>
      </rPr>
      <t xml:space="preserve">      </t>
    </r>
    <r>
      <rPr>
        <sz val="11"/>
        <rFont val="宋体"/>
        <charset val="134"/>
      </rPr>
      <t>小城镇基础设施建设</t>
    </r>
  </si>
  <si>
    <r>
      <rPr>
        <sz val="11"/>
        <rFont val="Times New Roman"/>
        <charset val="134"/>
      </rPr>
      <t xml:space="preserve">      </t>
    </r>
    <r>
      <rPr>
        <sz val="11"/>
        <rFont val="宋体"/>
        <charset val="134"/>
      </rPr>
      <t>其他城乡社区公共设施</t>
    </r>
  </si>
  <si>
    <r>
      <rPr>
        <sz val="11"/>
        <rFont val="Times New Roman"/>
        <charset val="134"/>
      </rPr>
      <t xml:space="preserve">    </t>
    </r>
    <r>
      <rPr>
        <sz val="11"/>
        <rFont val="宋体"/>
        <charset val="134"/>
      </rPr>
      <t>城乡社区环境卫生</t>
    </r>
  </si>
  <si>
    <r>
      <rPr>
        <sz val="11"/>
        <rFont val="Times New Roman"/>
        <charset val="134"/>
      </rPr>
      <t xml:space="preserve">      </t>
    </r>
    <r>
      <rPr>
        <sz val="11"/>
        <rFont val="宋体"/>
        <charset val="134"/>
      </rPr>
      <t>城乡社区环境卫生</t>
    </r>
  </si>
  <si>
    <r>
      <rPr>
        <sz val="11"/>
        <rFont val="Times New Roman"/>
        <charset val="134"/>
      </rPr>
      <t xml:space="preserve">    </t>
    </r>
    <r>
      <rPr>
        <sz val="11"/>
        <rFont val="宋体"/>
        <charset val="134"/>
      </rPr>
      <t>建设市场管理与监督</t>
    </r>
  </si>
  <si>
    <r>
      <rPr>
        <sz val="11"/>
        <rFont val="Times New Roman"/>
        <charset val="134"/>
      </rPr>
      <t xml:space="preserve">      </t>
    </r>
    <r>
      <rPr>
        <sz val="11"/>
        <rFont val="宋体"/>
        <charset val="134"/>
      </rPr>
      <t>建设市场管理与监督</t>
    </r>
  </si>
  <si>
    <r>
      <rPr>
        <sz val="11"/>
        <rFont val="Times New Roman"/>
        <charset val="134"/>
      </rPr>
      <t xml:space="preserve">    </t>
    </r>
    <r>
      <rPr>
        <sz val="11"/>
        <rFont val="宋体"/>
        <charset val="134"/>
      </rPr>
      <t>其他城乡社区</t>
    </r>
  </si>
  <si>
    <r>
      <rPr>
        <sz val="11"/>
        <rFont val="Times New Roman"/>
        <charset val="134"/>
      </rPr>
      <t xml:space="preserve">      </t>
    </r>
    <r>
      <rPr>
        <sz val="11"/>
        <rFont val="宋体"/>
        <charset val="134"/>
      </rPr>
      <t>其他城乡社区</t>
    </r>
  </si>
  <si>
    <r>
      <rPr>
        <b/>
        <sz val="11"/>
        <rFont val="Times New Roman"/>
        <charset val="134"/>
      </rPr>
      <t xml:space="preserve">  </t>
    </r>
    <r>
      <rPr>
        <b/>
        <sz val="11"/>
        <rFont val="宋体"/>
        <charset val="134"/>
      </rPr>
      <t>十二、农林水支出</t>
    </r>
  </si>
  <si>
    <r>
      <rPr>
        <sz val="11"/>
        <rFont val="Times New Roman"/>
        <charset val="134"/>
      </rPr>
      <t xml:space="preserve">    </t>
    </r>
    <r>
      <rPr>
        <sz val="11"/>
        <rFont val="宋体"/>
        <charset val="134"/>
      </rPr>
      <t>农业</t>
    </r>
  </si>
  <si>
    <r>
      <rPr>
        <sz val="11"/>
        <rFont val="Times New Roman"/>
        <charset val="134"/>
      </rPr>
      <t xml:space="preserve">      </t>
    </r>
    <r>
      <rPr>
        <sz val="11"/>
        <rFont val="宋体"/>
        <charset val="134"/>
      </rPr>
      <t>农垦运行</t>
    </r>
  </si>
  <si>
    <r>
      <rPr>
        <sz val="11"/>
        <rFont val="Times New Roman"/>
        <charset val="134"/>
      </rPr>
      <t xml:space="preserve">      </t>
    </r>
    <r>
      <rPr>
        <sz val="11"/>
        <rFont val="宋体"/>
        <charset val="134"/>
      </rPr>
      <t>科技转化与推广服务</t>
    </r>
  </si>
  <si>
    <r>
      <rPr>
        <sz val="11"/>
        <rFont val="Times New Roman"/>
        <charset val="134"/>
      </rPr>
      <t xml:space="preserve">      </t>
    </r>
    <r>
      <rPr>
        <sz val="11"/>
        <rFont val="宋体"/>
        <charset val="134"/>
      </rPr>
      <t>病虫害控制</t>
    </r>
  </si>
  <si>
    <r>
      <rPr>
        <sz val="11"/>
        <rFont val="Times New Roman"/>
        <charset val="134"/>
      </rPr>
      <t xml:space="preserve">      </t>
    </r>
    <r>
      <rPr>
        <sz val="11"/>
        <rFont val="宋体"/>
        <charset val="134"/>
      </rPr>
      <t>农产品质量安全</t>
    </r>
  </si>
  <si>
    <r>
      <rPr>
        <sz val="11"/>
        <rFont val="Times New Roman"/>
        <charset val="134"/>
      </rPr>
      <t xml:space="preserve">      </t>
    </r>
    <r>
      <rPr>
        <sz val="11"/>
        <rFont val="宋体"/>
        <charset val="134"/>
      </rPr>
      <t>执法监管</t>
    </r>
  </si>
  <si>
    <r>
      <rPr>
        <sz val="11"/>
        <rFont val="Times New Roman"/>
        <charset val="134"/>
      </rPr>
      <t xml:space="preserve">      </t>
    </r>
    <r>
      <rPr>
        <sz val="11"/>
        <rFont val="宋体"/>
        <charset val="134"/>
      </rPr>
      <t>统计监测与信息服务</t>
    </r>
  </si>
  <si>
    <r>
      <rPr>
        <sz val="11"/>
        <rFont val="Times New Roman"/>
        <charset val="134"/>
      </rPr>
      <t xml:space="preserve">      </t>
    </r>
    <r>
      <rPr>
        <sz val="11"/>
        <rFont val="宋体"/>
        <charset val="134"/>
      </rPr>
      <t>农业行业业务管理</t>
    </r>
  </si>
  <si>
    <r>
      <rPr>
        <sz val="11"/>
        <rFont val="Times New Roman"/>
        <charset val="134"/>
      </rPr>
      <t xml:space="preserve">      </t>
    </r>
    <r>
      <rPr>
        <sz val="11"/>
        <rFont val="宋体"/>
        <charset val="134"/>
      </rPr>
      <t>对外交流与合作</t>
    </r>
  </si>
  <si>
    <r>
      <rPr>
        <sz val="11"/>
        <rFont val="Times New Roman"/>
        <charset val="134"/>
      </rPr>
      <t xml:space="preserve">      </t>
    </r>
    <r>
      <rPr>
        <sz val="11"/>
        <rFont val="宋体"/>
        <charset val="134"/>
      </rPr>
      <t>防灾救灾</t>
    </r>
  </si>
  <si>
    <r>
      <rPr>
        <sz val="11"/>
        <rFont val="Times New Roman"/>
        <charset val="134"/>
      </rPr>
      <t xml:space="preserve">      </t>
    </r>
    <r>
      <rPr>
        <sz val="11"/>
        <rFont val="宋体"/>
        <charset val="134"/>
      </rPr>
      <t>稳定农民收入补贴</t>
    </r>
  </si>
  <si>
    <r>
      <rPr>
        <sz val="11"/>
        <rFont val="Times New Roman"/>
        <charset val="134"/>
      </rPr>
      <t xml:space="preserve">      </t>
    </r>
    <r>
      <rPr>
        <sz val="11"/>
        <rFont val="宋体"/>
        <charset val="134"/>
      </rPr>
      <t>农业结构调整补贴</t>
    </r>
  </si>
  <si>
    <r>
      <rPr>
        <sz val="11"/>
        <rFont val="Times New Roman"/>
        <charset val="134"/>
      </rPr>
      <t xml:space="preserve">      </t>
    </r>
    <r>
      <rPr>
        <sz val="11"/>
        <rFont val="宋体"/>
        <charset val="134"/>
      </rPr>
      <t>农业生产支持补贴</t>
    </r>
  </si>
  <si>
    <r>
      <rPr>
        <sz val="11"/>
        <rFont val="Times New Roman"/>
        <charset val="134"/>
      </rPr>
      <t xml:space="preserve">      </t>
    </r>
    <r>
      <rPr>
        <sz val="11"/>
        <rFont val="宋体"/>
        <charset val="134"/>
      </rPr>
      <t>农业组织化与产业化经营</t>
    </r>
  </si>
  <si>
    <r>
      <rPr>
        <sz val="11"/>
        <rFont val="Times New Roman"/>
        <charset val="134"/>
      </rPr>
      <t xml:space="preserve">      </t>
    </r>
    <r>
      <rPr>
        <sz val="11"/>
        <rFont val="宋体"/>
        <charset val="134"/>
      </rPr>
      <t>农产品加工与促销</t>
    </r>
  </si>
  <si>
    <r>
      <rPr>
        <sz val="11"/>
        <rFont val="Times New Roman"/>
        <charset val="134"/>
      </rPr>
      <t xml:space="preserve">      </t>
    </r>
    <r>
      <rPr>
        <sz val="11"/>
        <rFont val="宋体"/>
        <charset val="134"/>
      </rPr>
      <t>农村公益事业</t>
    </r>
  </si>
  <si>
    <r>
      <rPr>
        <sz val="11"/>
        <rFont val="Times New Roman"/>
        <charset val="134"/>
      </rPr>
      <t xml:space="preserve">      </t>
    </r>
    <r>
      <rPr>
        <sz val="11"/>
        <rFont val="宋体"/>
        <charset val="134"/>
      </rPr>
      <t>农业资源保护修复与利用</t>
    </r>
  </si>
  <si>
    <r>
      <rPr>
        <sz val="11"/>
        <rFont val="Times New Roman"/>
        <charset val="134"/>
      </rPr>
      <t xml:space="preserve">      </t>
    </r>
    <r>
      <rPr>
        <sz val="11"/>
        <rFont val="宋体"/>
        <charset val="134"/>
      </rPr>
      <t>农村道路建设</t>
    </r>
  </si>
  <si>
    <r>
      <rPr>
        <sz val="11"/>
        <rFont val="Times New Roman"/>
        <charset val="134"/>
      </rPr>
      <t xml:space="preserve">      </t>
    </r>
    <r>
      <rPr>
        <sz val="11"/>
        <rFont val="宋体"/>
        <charset val="134"/>
      </rPr>
      <t>成品油价格改革对渔业的补贴</t>
    </r>
  </si>
  <si>
    <r>
      <rPr>
        <sz val="11"/>
        <rFont val="Times New Roman"/>
        <charset val="134"/>
      </rPr>
      <t xml:space="preserve">      </t>
    </r>
    <r>
      <rPr>
        <sz val="11"/>
        <rFont val="宋体"/>
        <charset val="134"/>
      </rPr>
      <t>对高校毕业生到基层任职补助</t>
    </r>
  </si>
  <si>
    <r>
      <rPr>
        <sz val="11"/>
        <rFont val="Times New Roman"/>
        <charset val="134"/>
      </rPr>
      <t xml:space="preserve">      </t>
    </r>
    <r>
      <rPr>
        <sz val="11"/>
        <rFont val="宋体"/>
        <charset val="134"/>
      </rPr>
      <t>农田建设</t>
    </r>
  </si>
  <si>
    <r>
      <rPr>
        <sz val="11"/>
        <rFont val="Times New Roman"/>
        <charset val="134"/>
      </rPr>
      <t xml:space="preserve">      </t>
    </r>
    <r>
      <rPr>
        <sz val="11"/>
        <rFont val="宋体"/>
        <charset val="134"/>
      </rPr>
      <t>其他农业</t>
    </r>
  </si>
  <si>
    <r>
      <rPr>
        <sz val="11"/>
        <rFont val="Times New Roman"/>
        <charset val="134"/>
      </rPr>
      <t xml:space="preserve">    </t>
    </r>
    <r>
      <rPr>
        <sz val="11"/>
        <rFont val="宋体"/>
        <charset val="134"/>
      </rPr>
      <t>林业和草原</t>
    </r>
  </si>
  <si>
    <r>
      <rPr>
        <sz val="11"/>
        <rFont val="Times New Roman"/>
        <charset val="134"/>
      </rPr>
      <t xml:space="preserve">      </t>
    </r>
    <r>
      <rPr>
        <sz val="11"/>
        <rFont val="宋体"/>
        <charset val="134"/>
      </rPr>
      <t>事业机构</t>
    </r>
  </si>
  <si>
    <r>
      <rPr>
        <sz val="11"/>
        <rFont val="Times New Roman"/>
        <charset val="134"/>
      </rPr>
      <t xml:space="preserve">      </t>
    </r>
    <r>
      <rPr>
        <sz val="11"/>
        <rFont val="宋体"/>
        <charset val="134"/>
      </rPr>
      <t>森林培育</t>
    </r>
  </si>
  <si>
    <r>
      <rPr>
        <sz val="11"/>
        <rFont val="Times New Roman"/>
        <charset val="134"/>
      </rPr>
      <t xml:space="preserve">      </t>
    </r>
    <r>
      <rPr>
        <sz val="11"/>
        <rFont val="宋体"/>
        <charset val="134"/>
      </rPr>
      <t>技术推广与转化</t>
    </r>
  </si>
  <si>
    <r>
      <rPr>
        <sz val="11"/>
        <rFont val="Times New Roman"/>
        <charset val="134"/>
      </rPr>
      <t xml:space="preserve">      </t>
    </r>
    <r>
      <rPr>
        <sz val="11"/>
        <rFont val="宋体"/>
        <charset val="134"/>
      </rPr>
      <t>森林资源管理</t>
    </r>
  </si>
  <si>
    <r>
      <rPr>
        <sz val="11"/>
        <rFont val="Times New Roman"/>
        <charset val="134"/>
      </rPr>
      <t xml:space="preserve">      </t>
    </r>
    <r>
      <rPr>
        <sz val="11"/>
        <rFont val="宋体"/>
        <charset val="134"/>
      </rPr>
      <t>森林生态效益补偿</t>
    </r>
  </si>
  <si>
    <r>
      <rPr>
        <sz val="11"/>
        <rFont val="Times New Roman"/>
        <charset val="134"/>
      </rPr>
      <t xml:space="preserve">      </t>
    </r>
    <r>
      <rPr>
        <sz val="11"/>
        <rFont val="宋体"/>
        <charset val="134"/>
      </rPr>
      <t>自然保护区等管理</t>
    </r>
  </si>
  <si>
    <r>
      <rPr>
        <sz val="11"/>
        <rFont val="Times New Roman"/>
        <charset val="134"/>
      </rPr>
      <t xml:space="preserve">      </t>
    </r>
    <r>
      <rPr>
        <sz val="11"/>
        <rFont val="宋体"/>
        <charset val="134"/>
      </rPr>
      <t>动植物保护</t>
    </r>
  </si>
  <si>
    <r>
      <rPr>
        <sz val="11"/>
        <rFont val="Times New Roman"/>
        <charset val="134"/>
      </rPr>
      <t xml:space="preserve">      </t>
    </r>
    <r>
      <rPr>
        <sz val="11"/>
        <rFont val="宋体"/>
        <charset val="134"/>
      </rPr>
      <t>湿地保护</t>
    </r>
  </si>
  <si>
    <r>
      <rPr>
        <sz val="11"/>
        <rFont val="Times New Roman"/>
        <charset val="134"/>
      </rPr>
      <t xml:space="preserve">      </t>
    </r>
    <r>
      <rPr>
        <sz val="11"/>
        <rFont val="宋体"/>
        <charset val="134"/>
      </rPr>
      <t>执法与监督</t>
    </r>
  </si>
  <si>
    <r>
      <rPr>
        <sz val="11"/>
        <rFont val="Times New Roman"/>
        <charset val="134"/>
      </rPr>
      <t xml:space="preserve">      </t>
    </r>
    <r>
      <rPr>
        <sz val="11"/>
        <rFont val="宋体"/>
        <charset val="134"/>
      </rPr>
      <t>防沙治沙</t>
    </r>
  </si>
  <si>
    <r>
      <rPr>
        <sz val="11"/>
        <rFont val="Times New Roman"/>
        <charset val="134"/>
      </rPr>
      <t xml:space="preserve">      </t>
    </r>
    <r>
      <rPr>
        <sz val="11"/>
        <rFont val="宋体"/>
        <charset val="134"/>
      </rPr>
      <t>对外合作与交流</t>
    </r>
  </si>
  <si>
    <r>
      <rPr>
        <sz val="11"/>
        <rFont val="Times New Roman"/>
        <charset val="134"/>
      </rPr>
      <t xml:space="preserve">      </t>
    </r>
    <r>
      <rPr>
        <sz val="11"/>
        <rFont val="宋体"/>
        <charset val="134"/>
      </rPr>
      <t>产业化管理</t>
    </r>
  </si>
  <si>
    <r>
      <rPr>
        <sz val="11"/>
        <rFont val="Times New Roman"/>
        <charset val="134"/>
      </rPr>
      <t xml:space="preserve">      </t>
    </r>
    <r>
      <rPr>
        <sz val="11"/>
        <rFont val="宋体"/>
        <charset val="134"/>
      </rPr>
      <t>信息管理</t>
    </r>
  </si>
  <si>
    <r>
      <rPr>
        <sz val="11"/>
        <rFont val="Times New Roman"/>
        <charset val="134"/>
      </rPr>
      <t xml:space="preserve">      </t>
    </r>
    <r>
      <rPr>
        <sz val="11"/>
        <rFont val="宋体"/>
        <charset val="134"/>
      </rPr>
      <t>林区公共</t>
    </r>
  </si>
  <si>
    <r>
      <rPr>
        <sz val="11"/>
        <rFont val="Times New Roman"/>
        <charset val="134"/>
      </rPr>
      <t xml:space="preserve">      </t>
    </r>
    <r>
      <rPr>
        <sz val="11"/>
        <rFont val="宋体"/>
        <charset val="134"/>
      </rPr>
      <t>贷款贴息</t>
    </r>
  </si>
  <si>
    <r>
      <rPr>
        <sz val="11"/>
        <rFont val="Times New Roman"/>
        <charset val="134"/>
      </rPr>
      <t xml:space="preserve">      </t>
    </r>
    <r>
      <rPr>
        <sz val="11"/>
        <rFont val="宋体"/>
        <charset val="134"/>
      </rPr>
      <t>成品油价格改革对林业的补贴</t>
    </r>
  </si>
  <si>
    <r>
      <rPr>
        <sz val="11"/>
        <rFont val="Times New Roman"/>
        <charset val="134"/>
      </rPr>
      <t xml:space="preserve">      </t>
    </r>
    <r>
      <rPr>
        <sz val="11"/>
        <rFont val="宋体"/>
        <charset val="134"/>
      </rPr>
      <t>防灾减灾</t>
    </r>
  </si>
  <si>
    <r>
      <rPr>
        <sz val="11"/>
        <rFont val="Times New Roman"/>
        <charset val="134"/>
      </rPr>
      <t xml:space="preserve">      </t>
    </r>
    <r>
      <rPr>
        <sz val="11"/>
        <rFont val="宋体"/>
        <charset val="134"/>
      </rPr>
      <t>国家公园</t>
    </r>
  </si>
  <si>
    <r>
      <rPr>
        <sz val="11"/>
        <rFont val="Times New Roman"/>
        <charset val="134"/>
      </rPr>
      <t xml:space="preserve">      </t>
    </r>
    <r>
      <rPr>
        <sz val="11"/>
        <rFont val="宋体"/>
        <charset val="134"/>
      </rPr>
      <t>草原管理</t>
    </r>
  </si>
  <si>
    <r>
      <rPr>
        <sz val="11"/>
        <rFont val="Times New Roman"/>
        <charset val="134"/>
      </rPr>
      <t xml:space="preserve">      </t>
    </r>
    <r>
      <rPr>
        <sz val="11"/>
        <rFont val="宋体"/>
        <charset val="134"/>
      </rPr>
      <t>行业业务管理</t>
    </r>
  </si>
  <si>
    <r>
      <rPr>
        <sz val="11"/>
        <rFont val="Times New Roman"/>
        <charset val="134"/>
      </rPr>
      <t xml:space="preserve">      </t>
    </r>
    <r>
      <rPr>
        <sz val="11"/>
        <rFont val="宋体"/>
        <charset val="134"/>
      </rPr>
      <t>其他林业和草原</t>
    </r>
  </si>
  <si>
    <r>
      <rPr>
        <sz val="11"/>
        <rFont val="Times New Roman"/>
        <charset val="134"/>
      </rPr>
      <t xml:space="preserve">    </t>
    </r>
    <r>
      <rPr>
        <sz val="11"/>
        <rFont val="宋体"/>
        <charset val="134"/>
      </rPr>
      <t>水利</t>
    </r>
  </si>
  <si>
    <r>
      <rPr>
        <sz val="11"/>
        <rFont val="Times New Roman"/>
        <charset val="134"/>
      </rPr>
      <t xml:space="preserve">      </t>
    </r>
    <r>
      <rPr>
        <sz val="11"/>
        <rFont val="宋体"/>
        <charset val="134"/>
      </rPr>
      <t>水利行业业务管理</t>
    </r>
  </si>
  <si>
    <r>
      <rPr>
        <sz val="11"/>
        <rFont val="Times New Roman"/>
        <charset val="134"/>
      </rPr>
      <t xml:space="preserve">      </t>
    </r>
    <r>
      <rPr>
        <sz val="11"/>
        <rFont val="宋体"/>
        <charset val="134"/>
      </rPr>
      <t>水利工程建设</t>
    </r>
  </si>
  <si>
    <r>
      <rPr>
        <sz val="11"/>
        <rFont val="Times New Roman"/>
        <charset val="134"/>
      </rPr>
      <t xml:space="preserve">      </t>
    </r>
    <r>
      <rPr>
        <sz val="11"/>
        <rFont val="宋体"/>
        <charset val="134"/>
      </rPr>
      <t>水利工程运行与维护</t>
    </r>
  </si>
  <si>
    <r>
      <rPr>
        <sz val="11"/>
        <rFont val="Times New Roman"/>
        <charset val="134"/>
      </rPr>
      <t xml:space="preserve">      </t>
    </r>
    <r>
      <rPr>
        <sz val="11"/>
        <rFont val="宋体"/>
        <charset val="134"/>
      </rPr>
      <t>长江黄河等流域管理</t>
    </r>
  </si>
  <si>
    <r>
      <rPr>
        <sz val="11"/>
        <rFont val="Times New Roman"/>
        <charset val="134"/>
      </rPr>
      <t xml:space="preserve">      </t>
    </r>
    <r>
      <rPr>
        <sz val="11"/>
        <rFont val="宋体"/>
        <charset val="134"/>
      </rPr>
      <t>水利前期工作</t>
    </r>
  </si>
  <si>
    <r>
      <rPr>
        <sz val="11"/>
        <rFont val="Times New Roman"/>
        <charset val="134"/>
      </rPr>
      <t xml:space="preserve">      </t>
    </r>
    <r>
      <rPr>
        <sz val="11"/>
        <rFont val="宋体"/>
        <charset val="134"/>
      </rPr>
      <t>水利执法监督</t>
    </r>
  </si>
  <si>
    <r>
      <rPr>
        <sz val="11"/>
        <rFont val="Times New Roman"/>
        <charset val="134"/>
      </rPr>
      <t xml:space="preserve">      </t>
    </r>
    <r>
      <rPr>
        <sz val="11"/>
        <rFont val="宋体"/>
        <charset val="134"/>
      </rPr>
      <t>水土保持</t>
    </r>
  </si>
  <si>
    <r>
      <rPr>
        <sz val="11"/>
        <rFont val="Times New Roman"/>
        <charset val="134"/>
      </rPr>
      <t xml:space="preserve">      </t>
    </r>
    <r>
      <rPr>
        <sz val="11"/>
        <rFont val="宋体"/>
        <charset val="134"/>
      </rPr>
      <t>水资源节约管理与保护</t>
    </r>
  </si>
  <si>
    <r>
      <rPr>
        <sz val="11"/>
        <rFont val="Times New Roman"/>
        <charset val="134"/>
      </rPr>
      <t xml:space="preserve">      </t>
    </r>
    <r>
      <rPr>
        <sz val="11"/>
        <rFont val="宋体"/>
        <charset val="134"/>
      </rPr>
      <t>水质监测</t>
    </r>
  </si>
  <si>
    <r>
      <rPr>
        <sz val="11"/>
        <rFont val="Times New Roman"/>
        <charset val="134"/>
      </rPr>
      <t xml:space="preserve">      </t>
    </r>
    <r>
      <rPr>
        <sz val="11"/>
        <rFont val="宋体"/>
        <charset val="134"/>
      </rPr>
      <t>水文测报</t>
    </r>
  </si>
  <si>
    <r>
      <rPr>
        <sz val="11"/>
        <rFont val="Times New Roman"/>
        <charset val="134"/>
      </rPr>
      <t xml:space="preserve">      </t>
    </r>
    <r>
      <rPr>
        <sz val="11"/>
        <rFont val="宋体"/>
        <charset val="134"/>
      </rPr>
      <t>防汛</t>
    </r>
  </si>
  <si>
    <r>
      <rPr>
        <sz val="11"/>
        <rFont val="Times New Roman"/>
        <charset val="134"/>
      </rPr>
      <t xml:space="preserve">      </t>
    </r>
    <r>
      <rPr>
        <sz val="11"/>
        <rFont val="宋体"/>
        <charset val="134"/>
      </rPr>
      <t>抗旱</t>
    </r>
  </si>
  <si>
    <r>
      <rPr>
        <sz val="11"/>
        <rFont val="Times New Roman"/>
        <charset val="134"/>
      </rPr>
      <t xml:space="preserve">      </t>
    </r>
    <r>
      <rPr>
        <sz val="11"/>
        <rFont val="宋体"/>
        <charset val="134"/>
      </rPr>
      <t>农田水利</t>
    </r>
  </si>
  <si>
    <r>
      <rPr>
        <sz val="11"/>
        <rFont val="Times New Roman"/>
        <charset val="134"/>
      </rPr>
      <t xml:space="preserve">      </t>
    </r>
    <r>
      <rPr>
        <sz val="11"/>
        <rFont val="宋体"/>
        <charset val="134"/>
      </rPr>
      <t>水利技术推广</t>
    </r>
  </si>
  <si>
    <r>
      <rPr>
        <sz val="11"/>
        <rFont val="Times New Roman"/>
        <charset val="134"/>
      </rPr>
      <t xml:space="preserve">      </t>
    </r>
    <r>
      <rPr>
        <sz val="11"/>
        <rFont val="宋体"/>
        <charset val="134"/>
      </rPr>
      <t>国际河流治理与管理</t>
    </r>
  </si>
  <si>
    <r>
      <rPr>
        <sz val="11"/>
        <rFont val="Times New Roman"/>
        <charset val="134"/>
      </rPr>
      <t xml:space="preserve">      </t>
    </r>
    <r>
      <rPr>
        <sz val="11"/>
        <rFont val="宋体"/>
        <charset val="134"/>
      </rPr>
      <t>江河湖库水系综合整治</t>
    </r>
  </si>
  <si>
    <r>
      <rPr>
        <sz val="11"/>
        <rFont val="Times New Roman"/>
        <charset val="134"/>
      </rPr>
      <t xml:space="preserve">      </t>
    </r>
    <r>
      <rPr>
        <sz val="11"/>
        <rFont val="宋体"/>
        <charset val="134"/>
      </rPr>
      <t>大中型水库移民后期扶持专项</t>
    </r>
  </si>
  <si>
    <r>
      <rPr>
        <sz val="11"/>
        <rFont val="Times New Roman"/>
        <charset val="134"/>
      </rPr>
      <t xml:space="preserve">      </t>
    </r>
    <r>
      <rPr>
        <sz val="11"/>
        <rFont val="宋体"/>
        <charset val="134"/>
      </rPr>
      <t>水利安全监督</t>
    </r>
  </si>
  <si>
    <r>
      <rPr>
        <sz val="11"/>
        <rFont val="Times New Roman"/>
        <charset val="134"/>
      </rPr>
      <t xml:space="preserve">      </t>
    </r>
    <r>
      <rPr>
        <sz val="11"/>
        <rFont val="宋体"/>
        <charset val="134"/>
      </rPr>
      <t>水利建设移民</t>
    </r>
  </si>
  <si>
    <r>
      <rPr>
        <sz val="11"/>
        <rFont val="Times New Roman"/>
        <charset val="134"/>
      </rPr>
      <t xml:space="preserve">      </t>
    </r>
    <r>
      <rPr>
        <sz val="11"/>
        <rFont val="宋体"/>
        <charset val="134"/>
      </rPr>
      <t>农村人畜饮水</t>
    </r>
  </si>
  <si>
    <r>
      <rPr>
        <sz val="11"/>
        <rFont val="Times New Roman"/>
        <charset val="134"/>
      </rPr>
      <t xml:space="preserve">      </t>
    </r>
    <r>
      <rPr>
        <sz val="11"/>
        <rFont val="宋体"/>
        <charset val="134"/>
      </rPr>
      <t>南水北调工程建设</t>
    </r>
  </si>
  <si>
    <r>
      <rPr>
        <sz val="11"/>
        <rFont val="Times New Roman"/>
        <charset val="134"/>
      </rPr>
      <t xml:space="preserve">      </t>
    </r>
    <r>
      <rPr>
        <sz val="11"/>
        <rFont val="宋体"/>
        <charset val="134"/>
      </rPr>
      <t>南水北调工程管理</t>
    </r>
  </si>
  <si>
    <r>
      <rPr>
        <sz val="11"/>
        <rFont val="Times New Roman"/>
        <charset val="134"/>
      </rPr>
      <t xml:space="preserve">      </t>
    </r>
    <r>
      <rPr>
        <sz val="11"/>
        <rFont val="宋体"/>
        <charset val="134"/>
      </rPr>
      <t>其他水利</t>
    </r>
  </si>
  <si>
    <r>
      <rPr>
        <sz val="11"/>
        <rFont val="Times New Roman"/>
        <charset val="134"/>
      </rPr>
      <t xml:space="preserve">    </t>
    </r>
    <r>
      <rPr>
        <sz val="11"/>
        <rFont val="宋体"/>
        <charset val="134"/>
      </rPr>
      <t>扶贫</t>
    </r>
  </si>
  <si>
    <r>
      <rPr>
        <sz val="11"/>
        <rFont val="Times New Roman"/>
        <charset val="134"/>
      </rPr>
      <t xml:space="preserve">      </t>
    </r>
    <r>
      <rPr>
        <sz val="11"/>
        <rFont val="宋体"/>
        <charset val="134"/>
      </rPr>
      <t>农村基础设施建设</t>
    </r>
  </si>
  <si>
    <r>
      <rPr>
        <sz val="11"/>
        <rFont val="Times New Roman"/>
        <charset val="134"/>
      </rPr>
      <t xml:space="preserve">      </t>
    </r>
    <r>
      <rPr>
        <sz val="11"/>
        <rFont val="宋体"/>
        <charset val="134"/>
      </rPr>
      <t>生产发展</t>
    </r>
  </si>
  <si>
    <r>
      <rPr>
        <sz val="11"/>
        <rFont val="Times New Roman"/>
        <charset val="134"/>
      </rPr>
      <t xml:space="preserve">      </t>
    </r>
    <r>
      <rPr>
        <sz val="11"/>
        <rFont val="宋体"/>
        <charset val="134"/>
      </rPr>
      <t>社会发展</t>
    </r>
  </si>
  <si>
    <r>
      <rPr>
        <sz val="11"/>
        <rFont val="Times New Roman"/>
        <charset val="134"/>
      </rPr>
      <t xml:space="preserve">      </t>
    </r>
    <r>
      <rPr>
        <sz val="11"/>
        <rFont val="宋体"/>
        <charset val="134"/>
      </rPr>
      <t>扶贫贷款奖补和贴息</t>
    </r>
  </si>
  <si>
    <r>
      <rPr>
        <sz val="11"/>
        <rFont val="Times New Roman"/>
        <charset val="134"/>
      </rPr>
      <t xml:space="preserve">      “</t>
    </r>
    <r>
      <rPr>
        <sz val="11"/>
        <rFont val="宋体"/>
        <charset val="134"/>
      </rPr>
      <t>三西</t>
    </r>
    <r>
      <rPr>
        <sz val="11"/>
        <rFont val="Times New Roman"/>
        <charset val="134"/>
      </rPr>
      <t>”</t>
    </r>
    <r>
      <rPr>
        <sz val="11"/>
        <rFont val="宋体"/>
        <charset val="134"/>
      </rPr>
      <t>农业建设专项补助</t>
    </r>
  </si>
  <si>
    <r>
      <rPr>
        <sz val="11"/>
        <rFont val="Times New Roman"/>
        <charset val="134"/>
      </rPr>
      <t xml:space="preserve">      </t>
    </r>
    <r>
      <rPr>
        <sz val="11"/>
        <rFont val="宋体"/>
        <charset val="134"/>
      </rPr>
      <t>扶贫事业机构</t>
    </r>
  </si>
  <si>
    <r>
      <rPr>
        <sz val="11"/>
        <rFont val="Times New Roman"/>
        <charset val="134"/>
      </rPr>
      <t xml:space="preserve">      </t>
    </r>
    <r>
      <rPr>
        <sz val="11"/>
        <rFont val="宋体"/>
        <charset val="134"/>
      </rPr>
      <t>其他扶贫</t>
    </r>
  </si>
  <si>
    <r>
      <rPr>
        <sz val="11"/>
        <rFont val="Times New Roman"/>
        <charset val="134"/>
      </rPr>
      <t xml:space="preserve">    </t>
    </r>
    <r>
      <rPr>
        <sz val="11"/>
        <rFont val="宋体"/>
        <charset val="134"/>
      </rPr>
      <t>农村综合改革</t>
    </r>
  </si>
  <si>
    <r>
      <rPr>
        <sz val="11"/>
        <rFont val="Times New Roman"/>
        <charset val="134"/>
      </rPr>
      <t xml:space="preserve">      </t>
    </r>
    <r>
      <rPr>
        <sz val="11"/>
        <rFont val="宋体"/>
        <charset val="134"/>
      </rPr>
      <t>对村级一事一议的补助</t>
    </r>
  </si>
  <si>
    <r>
      <rPr>
        <sz val="11"/>
        <rFont val="Times New Roman"/>
        <charset val="134"/>
      </rPr>
      <t xml:space="preserve">      </t>
    </r>
    <r>
      <rPr>
        <sz val="11"/>
        <rFont val="宋体"/>
        <charset val="134"/>
      </rPr>
      <t>国有农场办社会职能改革补助</t>
    </r>
  </si>
  <si>
    <r>
      <rPr>
        <sz val="11"/>
        <rFont val="Times New Roman"/>
        <charset val="134"/>
      </rPr>
      <t xml:space="preserve">      </t>
    </r>
    <r>
      <rPr>
        <sz val="11"/>
        <rFont val="宋体"/>
        <charset val="134"/>
      </rPr>
      <t>对村民委员会和村党支部的补助</t>
    </r>
  </si>
  <si>
    <r>
      <rPr>
        <sz val="11"/>
        <rFont val="Times New Roman"/>
        <charset val="134"/>
      </rPr>
      <t xml:space="preserve">      </t>
    </r>
    <r>
      <rPr>
        <sz val="11"/>
        <rFont val="宋体"/>
        <charset val="134"/>
      </rPr>
      <t>对村集体经济组织的补助</t>
    </r>
  </si>
  <si>
    <r>
      <rPr>
        <sz val="11"/>
        <rFont val="Times New Roman"/>
        <charset val="134"/>
      </rPr>
      <t xml:space="preserve">      </t>
    </r>
    <r>
      <rPr>
        <sz val="11"/>
        <rFont val="宋体"/>
        <charset val="134"/>
      </rPr>
      <t>农村综合改革示范试点补助</t>
    </r>
  </si>
  <si>
    <r>
      <rPr>
        <sz val="11"/>
        <rFont val="Times New Roman"/>
        <charset val="134"/>
      </rPr>
      <t xml:space="preserve">      </t>
    </r>
    <r>
      <rPr>
        <sz val="11"/>
        <rFont val="宋体"/>
        <charset val="134"/>
      </rPr>
      <t>其他农村综合改革</t>
    </r>
  </si>
  <si>
    <r>
      <rPr>
        <sz val="11"/>
        <rFont val="Times New Roman"/>
        <charset val="134"/>
      </rPr>
      <t xml:space="preserve">    </t>
    </r>
    <r>
      <rPr>
        <sz val="11"/>
        <rFont val="宋体"/>
        <charset val="134"/>
      </rPr>
      <t>普惠金融发展</t>
    </r>
  </si>
  <si>
    <r>
      <rPr>
        <sz val="11"/>
        <rFont val="Times New Roman"/>
        <charset val="134"/>
      </rPr>
      <t xml:space="preserve">      </t>
    </r>
    <r>
      <rPr>
        <sz val="11"/>
        <rFont val="宋体"/>
        <charset val="134"/>
      </rPr>
      <t>支持农村金融机构</t>
    </r>
  </si>
  <si>
    <r>
      <rPr>
        <sz val="11"/>
        <rFont val="Times New Roman"/>
        <charset val="134"/>
      </rPr>
      <t xml:space="preserve">      </t>
    </r>
    <r>
      <rPr>
        <sz val="11"/>
        <rFont val="宋体"/>
        <charset val="134"/>
      </rPr>
      <t>涉农贷款增量奖励</t>
    </r>
  </si>
  <si>
    <r>
      <rPr>
        <sz val="11"/>
        <rFont val="Times New Roman"/>
        <charset val="134"/>
      </rPr>
      <t xml:space="preserve">      </t>
    </r>
    <r>
      <rPr>
        <sz val="11"/>
        <rFont val="宋体"/>
        <charset val="134"/>
      </rPr>
      <t>农业保险保费补贴</t>
    </r>
  </si>
  <si>
    <r>
      <rPr>
        <sz val="11"/>
        <rFont val="Times New Roman"/>
        <charset val="134"/>
      </rPr>
      <t xml:space="preserve">      </t>
    </r>
    <r>
      <rPr>
        <sz val="11"/>
        <rFont val="宋体"/>
        <charset val="134"/>
      </rPr>
      <t>创业担保贷款贴息</t>
    </r>
  </si>
  <si>
    <r>
      <rPr>
        <sz val="11"/>
        <rFont val="Times New Roman"/>
        <charset val="134"/>
      </rPr>
      <t xml:space="preserve">      </t>
    </r>
    <r>
      <rPr>
        <sz val="11"/>
        <rFont val="宋体"/>
        <charset val="134"/>
      </rPr>
      <t>补充创业担保贷款基金</t>
    </r>
  </si>
  <si>
    <r>
      <rPr>
        <sz val="11"/>
        <rFont val="Times New Roman"/>
        <charset val="134"/>
      </rPr>
      <t xml:space="preserve">      </t>
    </r>
    <r>
      <rPr>
        <sz val="11"/>
        <rFont val="宋体"/>
        <charset val="134"/>
      </rPr>
      <t>其他普惠金融发展</t>
    </r>
  </si>
  <si>
    <r>
      <rPr>
        <sz val="11"/>
        <rFont val="Times New Roman"/>
        <charset val="134"/>
      </rPr>
      <t xml:space="preserve">    </t>
    </r>
    <r>
      <rPr>
        <sz val="11"/>
        <rFont val="宋体"/>
        <charset val="134"/>
      </rPr>
      <t>目标价格补贴</t>
    </r>
  </si>
  <si>
    <r>
      <rPr>
        <sz val="11"/>
        <rFont val="Times New Roman"/>
        <charset val="134"/>
      </rPr>
      <t xml:space="preserve">      </t>
    </r>
    <r>
      <rPr>
        <sz val="11"/>
        <rFont val="宋体"/>
        <charset val="134"/>
      </rPr>
      <t>棉花目标价格补贴</t>
    </r>
  </si>
  <si>
    <r>
      <rPr>
        <sz val="11"/>
        <rFont val="Times New Roman"/>
        <charset val="134"/>
      </rPr>
      <t xml:space="preserve">      </t>
    </r>
    <r>
      <rPr>
        <sz val="11"/>
        <rFont val="宋体"/>
        <charset val="134"/>
      </rPr>
      <t>其他目标价格补贴</t>
    </r>
  </si>
  <si>
    <r>
      <rPr>
        <sz val="11"/>
        <rFont val="Times New Roman"/>
        <charset val="134"/>
      </rPr>
      <t xml:space="preserve">    </t>
    </r>
    <r>
      <rPr>
        <sz val="11"/>
        <rFont val="宋体"/>
        <charset val="134"/>
      </rPr>
      <t>其他农林水</t>
    </r>
  </si>
  <si>
    <r>
      <rPr>
        <sz val="11"/>
        <rFont val="Times New Roman"/>
        <charset val="134"/>
      </rPr>
      <t xml:space="preserve">      </t>
    </r>
    <r>
      <rPr>
        <sz val="11"/>
        <rFont val="宋体"/>
        <charset val="134"/>
      </rPr>
      <t>化解其他公益性乡村债务</t>
    </r>
  </si>
  <si>
    <r>
      <rPr>
        <sz val="11"/>
        <rFont val="Times New Roman"/>
        <charset val="134"/>
      </rPr>
      <t xml:space="preserve">      </t>
    </r>
    <r>
      <rPr>
        <sz val="11"/>
        <rFont val="宋体"/>
        <charset val="134"/>
      </rPr>
      <t>其他农林水</t>
    </r>
  </si>
  <si>
    <r>
      <rPr>
        <b/>
        <sz val="11"/>
        <rFont val="Times New Roman"/>
        <charset val="134"/>
      </rPr>
      <t xml:space="preserve"> </t>
    </r>
    <r>
      <rPr>
        <b/>
        <sz val="11"/>
        <rFont val="宋体"/>
        <charset val="134"/>
      </rPr>
      <t>十三、</t>
    </r>
    <r>
      <rPr>
        <b/>
        <sz val="11"/>
        <rFont val="Times New Roman"/>
        <charset val="134"/>
      </rPr>
      <t xml:space="preserve"> </t>
    </r>
    <r>
      <rPr>
        <b/>
        <sz val="11"/>
        <rFont val="宋体"/>
        <charset val="134"/>
      </rPr>
      <t>交通运输支出</t>
    </r>
  </si>
  <si>
    <r>
      <rPr>
        <sz val="11"/>
        <rFont val="Times New Roman"/>
        <charset val="134"/>
      </rPr>
      <t xml:space="preserve">    </t>
    </r>
    <r>
      <rPr>
        <sz val="11"/>
        <rFont val="宋体"/>
        <charset val="134"/>
      </rPr>
      <t>公路水路运输</t>
    </r>
  </si>
  <si>
    <r>
      <rPr>
        <sz val="11"/>
        <rFont val="Times New Roman"/>
        <charset val="134"/>
      </rPr>
      <t xml:space="preserve">      </t>
    </r>
    <r>
      <rPr>
        <sz val="11"/>
        <rFont val="宋体"/>
        <charset val="134"/>
      </rPr>
      <t>公路建设</t>
    </r>
  </si>
  <si>
    <r>
      <rPr>
        <sz val="11"/>
        <rFont val="Times New Roman"/>
        <charset val="134"/>
      </rPr>
      <t xml:space="preserve">      </t>
    </r>
    <r>
      <rPr>
        <sz val="11"/>
        <rFont val="宋体"/>
        <charset val="134"/>
      </rPr>
      <t>公路养护</t>
    </r>
  </si>
  <si>
    <r>
      <rPr>
        <sz val="11"/>
        <rFont val="Times New Roman"/>
        <charset val="134"/>
      </rPr>
      <t xml:space="preserve">      </t>
    </r>
    <r>
      <rPr>
        <sz val="11"/>
        <rFont val="宋体"/>
        <charset val="134"/>
      </rPr>
      <t>交通运输信息化建设</t>
    </r>
  </si>
  <si>
    <r>
      <rPr>
        <sz val="11"/>
        <rFont val="Times New Roman"/>
        <charset val="134"/>
      </rPr>
      <t xml:space="preserve">      </t>
    </r>
    <r>
      <rPr>
        <sz val="11"/>
        <rFont val="宋体"/>
        <charset val="134"/>
      </rPr>
      <t>公路和运输安全</t>
    </r>
  </si>
  <si>
    <r>
      <rPr>
        <sz val="11"/>
        <rFont val="Times New Roman"/>
        <charset val="134"/>
      </rPr>
      <t xml:space="preserve">      </t>
    </r>
    <r>
      <rPr>
        <sz val="11"/>
        <rFont val="宋体"/>
        <charset val="134"/>
      </rPr>
      <t>公路还贷专项</t>
    </r>
  </si>
  <si>
    <r>
      <rPr>
        <sz val="11"/>
        <rFont val="Times New Roman"/>
        <charset val="134"/>
      </rPr>
      <t xml:space="preserve">      </t>
    </r>
    <r>
      <rPr>
        <sz val="11"/>
        <rFont val="宋体"/>
        <charset val="134"/>
      </rPr>
      <t>公路运输管理</t>
    </r>
  </si>
  <si>
    <r>
      <rPr>
        <sz val="11"/>
        <rFont val="Times New Roman"/>
        <charset val="134"/>
      </rPr>
      <t xml:space="preserve">      </t>
    </r>
    <r>
      <rPr>
        <sz val="11"/>
        <rFont val="宋体"/>
        <charset val="134"/>
      </rPr>
      <t>公路和运输技术标准化建设</t>
    </r>
  </si>
  <si>
    <r>
      <rPr>
        <sz val="11"/>
        <rFont val="Times New Roman"/>
        <charset val="134"/>
      </rPr>
      <t xml:space="preserve">      </t>
    </r>
    <r>
      <rPr>
        <sz val="11"/>
        <rFont val="宋体"/>
        <charset val="134"/>
      </rPr>
      <t>港口设施</t>
    </r>
  </si>
  <si>
    <r>
      <rPr>
        <sz val="11"/>
        <rFont val="Times New Roman"/>
        <charset val="134"/>
      </rPr>
      <t xml:space="preserve">      </t>
    </r>
    <r>
      <rPr>
        <sz val="11"/>
        <rFont val="宋体"/>
        <charset val="134"/>
      </rPr>
      <t>航道维护</t>
    </r>
  </si>
  <si>
    <r>
      <rPr>
        <sz val="11"/>
        <rFont val="Times New Roman"/>
        <charset val="134"/>
      </rPr>
      <t xml:space="preserve">      </t>
    </r>
    <r>
      <rPr>
        <sz val="11"/>
        <rFont val="宋体"/>
        <charset val="134"/>
      </rPr>
      <t>船舶检验</t>
    </r>
  </si>
  <si>
    <r>
      <rPr>
        <sz val="11"/>
        <rFont val="Times New Roman"/>
        <charset val="134"/>
      </rPr>
      <t xml:space="preserve">      </t>
    </r>
    <r>
      <rPr>
        <sz val="11"/>
        <rFont val="宋体"/>
        <charset val="134"/>
      </rPr>
      <t>救助打捞</t>
    </r>
  </si>
  <si>
    <r>
      <rPr>
        <sz val="11"/>
        <rFont val="Times New Roman"/>
        <charset val="134"/>
      </rPr>
      <t xml:space="preserve">      </t>
    </r>
    <r>
      <rPr>
        <sz val="11"/>
        <rFont val="宋体"/>
        <charset val="134"/>
      </rPr>
      <t>内河运输</t>
    </r>
  </si>
  <si>
    <r>
      <rPr>
        <sz val="11"/>
        <rFont val="Times New Roman"/>
        <charset val="134"/>
      </rPr>
      <t xml:space="preserve">      </t>
    </r>
    <r>
      <rPr>
        <sz val="11"/>
        <rFont val="宋体"/>
        <charset val="134"/>
      </rPr>
      <t>远洋运输</t>
    </r>
  </si>
  <si>
    <r>
      <rPr>
        <sz val="11"/>
        <rFont val="Times New Roman"/>
        <charset val="134"/>
      </rPr>
      <t xml:space="preserve">      </t>
    </r>
    <r>
      <rPr>
        <sz val="11"/>
        <rFont val="宋体"/>
        <charset val="134"/>
      </rPr>
      <t>海事管理</t>
    </r>
  </si>
  <si>
    <r>
      <rPr>
        <sz val="11"/>
        <rFont val="Times New Roman"/>
        <charset val="134"/>
      </rPr>
      <t xml:space="preserve">      </t>
    </r>
    <r>
      <rPr>
        <sz val="11"/>
        <rFont val="宋体"/>
        <charset val="134"/>
      </rPr>
      <t>航标事业发展</t>
    </r>
  </si>
  <si>
    <r>
      <rPr>
        <sz val="11"/>
        <rFont val="Times New Roman"/>
        <charset val="134"/>
      </rPr>
      <t xml:space="preserve">      </t>
    </r>
    <r>
      <rPr>
        <sz val="11"/>
        <rFont val="宋体"/>
        <charset val="134"/>
      </rPr>
      <t>水路运输管理</t>
    </r>
  </si>
  <si>
    <r>
      <rPr>
        <sz val="11"/>
        <rFont val="Times New Roman"/>
        <charset val="134"/>
      </rPr>
      <t xml:space="preserve">      </t>
    </r>
    <r>
      <rPr>
        <sz val="11"/>
        <rFont val="宋体"/>
        <charset val="134"/>
      </rPr>
      <t>口岸建设</t>
    </r>
  </si>
  <si>
    <r>
      <rPr>
        <sz val="11"/>
        <rFont val="Times New Roman"/>
        <charset val="134"/>
      </rPr>
      <t xml:space="preserve">      </t>
    </r>
    <r>
      <rPr>
        <sz val="11"/>
        <rFont val="宋体"/>
        <charset val="134"/>
      </rPr>
      <t>取消政府还贷二级公路收费专项</t>
    </r>
  </si>
  <si>
    <r>
      <rPr>
        <sz val="11"/>
        <rFont val="Times New Roman"/>
        <charset val="134"/>
      </rPr>
      <t xml:space="preserve">      </t>
    </r>
    <r>
      <rPr>
        <sz val="11"/>
        <rFont val="宋体"/>
        <charset val="134"/>
      </rPr>
      <t>其他公路水路运输</t>
    </r>
  </si>
  <si>
    <r>
      <rPr>
        <sz val="11"/>
        <rFont val="Times New Roman"/>
        <charset val="134"/>
      </rPr>
      <t xml:space="preserve">    </t>
    </r>
    <r>
      <rPr>
        <sz val="11"/>
        <rFont val="宋体"/>
        <charset val="134"/>
      </rPr>
      <t>铁路运输</t>
    </r>
  </si>
  <si>
    <r>
      <rPr>
        <sz val="11"/>
        <rFont val="Times New Roman"/>
        <charset val="134"/>
      </rPr>
      <t xml:space="preserve">      </t>
    </r>
    <r>
      <rPr>
        <sz val="11"/>
        <rFont val="宋体"/>
        <charset val="134"/>
      </rPr>
      <t>铁路路网建设</t>
    </r>
  </si>
  <si>
    <r>
      <rPr>
        <sz val="11"/>
        <rFont val="Times New Roman"/>
        <charset val="134"/>
      </rPr>
      <t xml:space="preserve">      </t>
    </r>
    <r>
      <rPr>
        <sz val="11"/>
        <rFont val="宋体"/>
        <charset val="134"/>
      </rPr>
      <t>铁路还贷专项</t>
    </r>
  </si>
  <si>
    <r>
      <rPr>
        <sz val="11"/>
        <rFont val="Times New Roman"/>
        <charset val="134"/>
      </rPr>
      <t xml:space="preserve">      </t>
    </r>
    <r>
      <rPr>
        <sz val="11"/>
        <rFont val="宋体"/>
        <charset val="134"/>
      </rPr>
      <t>铁路安全</t>
    </r>
  </si>
  <si>
    <r>
      <rPr>
        <sz val="11"/>
        <rFont val="Times New Roman"/>
        <charset val="134"/>
      </rPr>
      <t xml:space="preserve">      </t>
    </r>
    <r>
      <rPr>
        <sz val="11"/>
        <rFont val="宋体"/>
        <charset val="134"/>
      </rPr>
      <t>铁路专项运输</t>
    </r>
  </si>
  <si>
    <r>
      <rPr>
        <sz val="11"/>
        <rFont val="Times New Roman"/>
        <charset val="134"/>
      </rPr>
      <t xml:space="preserve">      </t>
    </r>
    <r>
      <rPr>
        <sz val="11"/>
        <rFont val="宋体"/>
        <charset val="134"/>
      </rPr>
      <t>行业监管</t>
    </r>
  </si>
  <si>
    <r>
      <rPr>
        <sz val="11"/>
        <rFont val="Times New Roman"/>
        <charset val="134"/>
      </rPr>
      <t xml:space="preserve">      </t>
    </r>
    <r>
      <rPr>
        <sz val="11"/>
        <rFont val="宋体"/>
        <charset val="134"/>
      </rPr>
      <t>其他铁路运输</t>
    </r>
  </si>
  <si>
    <r>
      <rPr>
        <sz val="11"/>
        <rFont val="Times New Roman"/>
        <charset val="134"/>
      </rPr>
      <t xml:space="preserve">    </t>
    </r>
    <r>
      <rPr>
        <sz val="11"/>
        <rFont val="宋体"/>
        <charset val="134"/>
      </rPr>
      <t>民用航空运输</t>
    </r>
  </si>
  <si>
    <r>
      <rPr>
        <sz val="11"/>
        <rFont val="Times New Roman"/>
        <charset val="134"/>
      </rPr>
      <t xml:space="preserve">      </t>
    </r>
    <r>
      <rPr>
        <sz val="11"/>
        <rFont val="宋体"/>
        <charset val="134"/>
      </rPr>
      <t>机场建设</t>
    </r>
  </si>
  <si>
    <r>
      <rPr>
        <sz val="11"/>
        <rFont val="Times New Roman"/>
        <charset val="134"/>
      </rPr>
      <t xml:space="preserve">      </t>
    </r>
    <r>
      <rPr>
        <sz val="11"/>
        <rFont val="宋体"/>
        <charset val="134"/>
      </rPr>
      <t>空管系统建设</t>
    </r>
  </si>
  <si>
    <r>
      <rPr>
        <sz val="11"/>
        <rFont val="Times New Roman"/>
        <charset val="134"/>
      </rPr>
      <t xml:space="preserve">      </t>
    </r>
    <r>
      <rPr>
        <sz val="11"/>
        <rFont val="宋体"/>
        <charset val="134"/>
      </rPr>
      <t>民航还贷专项</t>
    </r>
  </si>
  <si>
    <r>
      <rPr>
        <sz val="11"/>
        <rFont val="Times New Roman"/>
        <charset val="134"/>
      </rPr>
      <t xml:space="preserve">      </t>
    </r>
    <r>
      <rPr>
        <sz val="11"/>
        <rFont val="宋体"/>
        <charset val="134"/>
      </rPr>
      <t>民用航空安全</t>
    </r>
  </si>
  <si>
    <r>
      <rPr>
        <sz val="11"/>
        <rFont val="Times New Roman"/>
        <charset val="134"/>
      </rPr>
      <t xml:space="preserve">      </t>
    </r>
    <r>
      <rPr>
        <sz val="11"/>
        <rFont val="宋体"/>
        <charset val="134"/>
      </rPr>
      <t>民航专项运输</t>
    </r>
  </si>
  <si>
    <r>
      <rPr>
        <sz val="11"/>
        <rFont val="Times New Roman"/>
        <charset val="134"/>
      </rPr>
      <t xml:space="preserve">      </t>
    </r>
    <r>
      <rPr>
        <sz val="11"/>
        <rFont val="宋体"/>
        <charset val="134"/>
      </rPr>
      <t>其他民用航空运输</t>
    </r>
  </si>
  <si>
    <r>
      <rPr>
        <sz val="11"/>
        <rFont val="Times New Roman"/>
        <charset val="134"/>
      </rPr>
      <t xml:space="preserve">    </t>
    </r>
    <r>
      <rPr>
        <sz val="11"/>
        <rFont val="宋体"/>
        <charset val="134"/>
      </rPr>
      <t>成品油价格改革对交通运输的补贴</t>
    </r>
  </si>
  <si>
    <r>
      <rPr>
        <sz val="11"/>
        <rFont val="Times New Roman"/>
        <charset val="134"/>
      </rPr>
      <t xml:space="preserve">      </t>
    </r>
    <r>
      <rPr>
        <sz val="11"/>
        <rFont val="宋体"/>
        <charset val="134"/>
      </rPr>
      <t>对城市公交的补贴</t>
    </r>
  </si>
  <si>
    <r>
      <rPr>
        <sz val="11"/>
        <rFont val="Times New Roman"/>
        <charset val="134"/>
      </rPr>
      <t xml:space="preserve">      </t>
    </r>
    <r>
      <rPr>
        <sz val="11"/>
        <rFont val="宋体"/>
        <charset val="134"/>
      </rPr>
      <t>对农村道路客运的补贴</t>
    </r>
  </si>
  <si>
    <r>
      <rPr>
        <sz val="11"/>
        <rFont val="Times New Roman"/>
        <charset val="134"/>
      </rPr>
      <t xml:space="preserve">      </t>
    </r>
    <r>
      <rPr>
        <sz val="11"/>
        <rFont val="宋体"/>
        <charset val="134"/>
      </rPr>
      <t>对出租车的补贴</t>
    </r>
  </si>
  <si>
    <r>
      <rPr>
        <sz val="11"/>
        <rFont val="Times New Roman"/>
        <charset val="134"/>
      </rPr>
      <t xml:space="preserve">      </t>
    </r>
    <r>
      <rPr>
        <sz val="11"/>
        <rFont val="宋体"/>
        <charset val="134"/>
      </rPr>
      <t>成品油价格改革补贴其他</t>
    </r>
  </si>
  <si>
    <r>
      <rPr>
        <sz val="11"/>
        <rFont val="Times New Roman"/>
        <charset val="134"/>
      </rPr>
      <t xml:space="preserve">    </t>
    </r>
    <r>
      <rPr>
        <sz val="11"/>
        <rFont val="宋体"/>
        <charset val="134"/>
      </rPr>
      <t>邮政业</t>
    </r>
  </si>
  <si>
    <r>
      <rPr>
        <sz val="11"/>
        <rFont val="Times New Roman"/>
        <charset val="134"/>
      </rPr>
      <t xml:space="preserve">      </t>
    </r>
    <r>
      <rPr>
        <sz val="11"/>
        <rFont val="宋体"/>
        <charset val="134"/>
      </rPr>
      <t>邮政普遍服务与特殊服务</t>
    </r>
  </si>
  <si>
    <r>
      <rPr>
        <sz val="11"/>
        <rFont val="Times New Roman"/>
        <charset val="134"/>
      </rPr>
      <t xml:space="preserve">      </t>
    </r>
    <r>
      <rPr>
        <sz val="11"/>
        <rFont val="宋体"/>
        <charset val="134"/>
      </rPr>
      <t>其他邮政业</t>
    </r>
  </si>
  <si>
    <r>
      <rPr>
        <sz val="11"/>
        <rFont val="Times New Roman"/>
        <charset val="134"/>
      </rPr>
      <t xml:space="preserve">    </t>
    </r>
    <r>
      <rPr>
        <sz val="11"/>
        <rFont val="宋体"/>
        <charset val="134"/>
      </rPr>
      <t>车辆购置税</t>
    </r>
  </si>
  <si>
    <r>
      <rPr>
        <sz val="11"/>
        <rFont val="Times New Roman"/>
        <charset val="134"/>
      </rPr>
      <t xml:space="preserve">      </t>
    </r>
    <r>
      <rPr>
        <sz val="11"/>
        <rFont val="宋体"/>
        <charset val="134"/>
      </rPr>
      <t>车辆购置税用于公路等基础设施建设</t>
    </r>
  </si>
  <si>
    <r>
      <rPr>
        <sz val="11"/>
        <rFont val="Times New Roman"/>
        <charset val="134"/>
      </rPr>
      <t xml:space="preserve">      </t>
    </r>
    <r>
      <rPr>
        <sz val="11"/>
        <rFont val="宋体"/>
        <charset val="134"/>
      </rPr>
      <t>车辆购置税用于农村公路建设</t>
    </r>
  </si>
  <si>
    <r>
      <rPr>
        <sz val="11"/>
        <rFont val="Times New Roman"/>
        <charset val="134"/>
      </rPr>
      <t xml:space="preserve">      </t>
    </r>
    <r>
      <rPr>
        <sz val="11"/>
        <rFont val="宋体"/>
        <charset val="134"/>
      </rPr>
      <t>车辆购置税用于老旧汽车报废更新补贴</t>
    </r>
  </si>
  <si>
    <r>
      <rPr>
        <sz val="11"/>
        <rFont val="Times New Roman"/>
        <charset val="134"/>
      </rPr>
      <t xml:space="preserve">      </t>
    </r>
    <r>
      <rPr>
        <sz val="11"/>
        <rFont val="宋体"/>
        <charset val="134"/>
      </rPr>
      <t>车辆购置税其他</t>
    </r>
  </si>
  <si>
    <r>
      <rPr>
        <sz val="11"/>
        <rFont val="Times New Roman"/>
        <charset val="134"/>
      </rPr>
      <t xml:space="preserve">    </t>
    </r>
    <r>
      <rPr>
        <sz val="11"/>
        <rFont val="宋体"/>
        <charset val="134"/>
      </rPr>
      <t>其他交通运输</t>
    </r>
  </si>
  <si>
    <r>
      <rPr>
        <sz val="11"/>
        <rFont val="Times New Roman"/>
        <charset val="134"/>
      </rPr>
      <t xml:space="preserve">      </t>
    </r>
    <r>
      <rPr>
        <sz val="11"/>
        <rFont val="宋体"/>
        <charset val="134"/>
      </rPr>
      <t>公共交通运营补助</t>
    </r>
  </si>
  <si>
    <r>
      <rPr>
        <sz val="11"/>
        <rFont val="Times New Roman"/>
        <charset val="134"/>
      </rPr>
      <t xml:space="preserve">      </t>
    </r>
    <r>
      <rPr>
        <sz val="11"/>
        <rFont val="宋体"/>
        <charset val="134"/>
      </rPr>
      <t>其他交通运输</t>
    </r>
  </si>
  <si>
    <r>
      <rPr>
        <b/>
        <sz val="11"/>
        <rFont val="Times New Roman"/>
        <charset val="134"/>
      </rPr>
      <t xml:space="preserve">  </t>
    </r>
    <r>
      <rPr>
        <b/>
        <sz val="11"/>
        <rFont val="宋体"/>
        <charset val="134"/>
      </rPr>
      <t>十四、资源勘探信息等支出</t>
    </r>
  </si>
  <si>
    <r>
      <rPr>
        <sz val="11"/>
        <rFont val="Times New Roman"/>
        <charset val="134"/>
      </rPr>
      <t xml:space="preserve">    </t>
    </r>
    <r>
      <rPr>
        <sz val="11"/>
        <rFont val="宋体"/>
        <charset val="134"/>
      </rPr>
      <t>资源勘探开发</t>
    </r>
  </si>
  <si>
    <r>
      <rPr>
        <sz val="11"/>
        <rFont val="Times New Roman"/>
        <charset val="134"/>
      </rPr>
      <t xml:space="preserve">      </t>
    </r>
    <r>
      <rPr>
        <sz val="11"/>
        <rFont val="宋体"/>
        <charset val="134"/>
      </rPr>
      <t>煤炭勘探开采和洗选</t>
    </r>
  </si>
  <si>
    <r>
      <rPr>
        <sz val="11"/>
        <rFont val="Times New Roman"/>
        <charset val="134"/>
      </rPr>
      <t xml:space="preserve">      </t>
    </r>
    <r>
      <rPr>
        <sz val="11"/>
        <rFont val="宋体"/>
        <charset val="134"/>
      </rPr>
      <t>石油和天然气勘探开采</t>
    </r>
  </si>
  <si>
    <r>
      <rPr>
        <sz val="11"/>
        <rFont val="Times New Roman"/>
        <charset val="134"/>
      </rPr>
      <t xml:space="preserve">      </t>
    </r>
    <r>
      <rPr>
        <sz val="11"/>
        <rFont val="宋体"/>
        <charset val="134"/>
      </rPr>
      <t>黑色金属矿勘探和采选</t>
    </r>
  </si>
  <si>
    <r>
      <rPr>
        <sz val="11"/>
        <rFont val="Times New Roman"/>
        <charset val="134"/>
      </rPr>
      <t xml:space="preserve">      </t>
    </r>
    <r>
      <rPr>
        <sz val="11"/>
        <rFont val="宋体"/>
        <charset val="134"/>
      </rPr>
      <t>有色金属矿勘探和采选</t>
    </r>
  </si>
  <si>
    <r>
      <rPr>
        <sz val="11"/>
        <rFont val="Times New Roman"/>
        <charset val="134"/>
      </rPr>
      <t xml:space="preserve">      </t>
    </r>
    <r>
      <rPr>
        <sz val="11"/>
        <rFont val="宋体"/>
        <charset val="134"/>
      </rPr>
      <t>非金属矿勘探和采选</t>
    </r>
  </si>
  <si>
    <r>
      <rPr>
        <sz val="11"/>
        <rFont val="Times New Roman"/>
        <charset val="134"/>
      </rPr>
      <t xml:space="preserve">      </t>
    </r>
    <r>
      <rPr>
        <sz val="11"/>
        <rFont val="宋体"/>
        <charset val="134"/>
      </rPr>
      <t>其他资源勘探业</t>
    </r>
  </si>
  <si>
    <r>
      <rPr>
        <sz val="11"/>
        <rFont val="Times New Roman"/>
        <charset val="134"/>
      </rPr>
      <t xml:space="preserve">    </t>
    </r>
    <r>
      <rPr>
        <sz val="11"/>
        <rFont val="宋体"/>
        <charset val="134"/>
      </rPr>
      <t>制造业</t>
    </r>
  </si>
  <si>
    <r>
      <rPr>
        <sz val="11"/>
        <rFont val="Times New Roman"/>
        <charset val="134"/>
      </rPr>
      <t xml:space="preserve">      </t>
    </r>
    <r>
      <rPr>
        <sz val="11"/>
        <rFont val="宋体"/>
        <charset val="134"/>
      </rPr>
      <t>纺织业</t>
    </r>
  </si>
  <si>
    <r>
      <rPr>
        <sz val="11"/>
        <rFont val="Times New Roman"/>
        <charset val="134"/>
      </rPr>
      <t xml:space="preserve">      </t>
    </r>
    <r>
      <rPr>
        <sz val="11"/>
        <rFont val="宋体"/>
        <charset val="134"/>
      </rPr>
      <t>医药制造业</t>
    </r>
  </si>
  <si>
    <r>
      <rPr>
        <sz val="11"/>
        <rFont val="Times New Roman"/>
        <charset val="134"/>
      </rPr>
      <t xml:space="preserve">      </t>
    </r>
    <r>
      <rPr>
        <sz val="11"/>
        <rFont val="宋体"/>
        <charset val="134"/>
      </rPr>
      <t>非金属矿物制品业</t>
    </r>
  </si>
  <si>
    <r>
      <rPr>
        <sz val="11"/>
        <rFont val="Times New Roman"/>
        <charset val="134"/>
      </rPr>
      <t xml:space="preserve">      </t>
    </r>
    <r>
      <rPr>
        <sz val="11"/>
        <rFont val="宋体"/>
        <charset val="134"/>
      </rPr>
      <t>通信设备、计算机及其他电子设备制造业</t>
    </r>
  </si>
  <si>
    <r>
      <rPr>
        <sz val="11"/>
        <rFont val="Times New Roman"/>
        <charset val="134"/>
      </rPr>
      <t xml:space="preserve">      </t>
    </r>
    <r>
      <rPr>
        <sz val="11"/>
        <rFont val="宋体"/>
        <charset val="134"/>
      </rPr>
      <t>交通运输设备制造业</t>
    </r>
  </si>
  <si>
    <r>
      <rPr>
        <sz val="11"/>
        <rFont val="Times New Roman"/>
        <charset val="134"/>
      </rPr>
      <t xml:space="preserve">      </t>
    </r>
    <r>
      <rPr>
        <sz val="11"/>
        <rFont val="宋体"/>
        <charset val="134"/>
      </rPr>
      <t>电气机械及器材制造业</t>
    </r>
  </si>
  <si>
    <r>
      <rPr>
        <sz val="11"/>
        <rFont val="Times New Roman"/>
        <charset val="134"/>
      </rPr>
      <t xml:space="preserve">      </t>
    </r>
    <r>
      <rPr>
        <sz val="11"/>
        <rFont val="宋体"/>
        <charset val="134"/>
      </rPr>
      <t>工艺品及其他制造业</t>
    </r>
  </si>
  <si>
    <r>
      <rPr>
        <sz val="11"/>
        <rFont val="Times New Roman"/>
        <charset val="134"/>
      </rPr>
      <t xml:space="preserve">      </t>
    </r>
    <r>
      <rPr>
        <sz val="11"/>
        <rFont val="宋体"/>
        <charset val="134"/>
      </rPr>
      <t>石油加工、炼焦及核燃料加工业</t>
    </r>
  </si>
  <si>
    <r>
      <rPr>
        <sz val="11"/>
        <rFont val="Times New Roman"/>
        <charset val="134"/>
      </rPr>
      <t xml:space="preserve">      </t>
    </r>
    <r>
      <rPr>
        <sz val="11"/>
        <rFont val="宋体"/>
        <charset val="134"/>
      </rPr>
      <t>化学原料及化学制品制造业</t>
    </r>
  </si>
  <si>
    <r>
      <rPr>
        <sz val="11"/>
        <rFont val="Times New Roman"/>
        <charset val="134"/>
      </rPr>
      <t xml:space="preserve">      </t>
    </r>
    <r>
      <rPr>
        <sz val="11"/>
        <rFont val="宋体"/>
        <charset val="134"/>
      </rPr>
      <t>黑色金属冶炼及压延加工业</t>
    </r>
  </si>
  <si>
    <r>
      <rPr>
        <sz val="11"/>
        <rFont val="Times New Roman"/>
        <charset val="134"/>
      </rPr>
      <t xml:space="preserve">      </t>
    </r>
    <r>
      <rPr>
        <sz val="11"/>
        <rFont val="宋体"/>
        <charset val="134"/>
      </rPr>
      <t>有色金属冶炼及压延加工业</t>
    </r>
  </si>
  <si>
    <r>
      <rPr>
        <sz val="11"/>
        <rFont val="Times New Roman"/>
        <charset val="134"/>
      </rPr>
      <t xml:space="preserve">      </t>
    </r>
    <r>
      <rPr>
        <sz val="11"/>
        <rFont val="宋体"/>
        <charset val="134"/>
      </rPr>
      <t>其他制造业</t>
    </r>
  </si>
  <si>
    <r>
      <rPr>
        <sz val="11"/>
        <rFont val="Times New Roman"/>
        <charset val="134"/>
      </rPr>
      <t xml:space="preserve">    </t>
    </r>
    <r>
      <rPr>
        <sz val="11"/>
        <rFont val="宋体"/>
        <charset val="134"/>
      </rPr>
      <t>建筑业</t>
    </r>
  </si>
  <si>
    <r>
      <rPr>
        <sz val="11"/>
        <rFont val="Times New Roman"/>
        <charset val="134"/>
      </rPr>
      <t xml:space="preserve">      </t>
    </r>
    <r>
      <rPr>
        <sz val="11"/>
        <rFont val="宋体"/>
        <charset val="134"/>
      </rPr>
      <t>其他建筑业</t>
    </r>
  </si>
  <si>
    <r>
      <rPr>
        <sz val="11"/>
        <rFont val="Times New Roman"/>
        <charset val="134"/>
      </rPr>
      <t xml:space="preserve">    </t>
    </r>
    <r>
      <rPr>
        <sz val="11"/>
        <rFont val="宋体"/>
        <charset val="134"/>
      </rPr>
      <t>工业和信息产业监管</t>
    </r>
  </si>
  <si>
    <r>
      <rPr>
        <sz val="11"/>
        <rFont val="Times New Roman"/>
        <charset val="134"/>
      </rPr>
      <t xml:space="preserve">      </t>
    </r>
    <r>
      <rPr>
        <sz val="11"/>
        <rFont val="宋体"/>
        <charset val="134"/>
      </rPr>
      <t>战备应急</t>
    </r>
  </si>
  <si>
    <r>
      <rPr>
        <sz val="11"/>
        <rFont val="Times New Roman"/>
        <charset val="134"/>
      </rPr>
      <t xml:space="preserve">      </t>
    </r>
    <r>
      <rPr>
        <sz val="11"/>
        <rFont val="宋体"/>
        <charset val="134"/>
      </rPr>
      <t>信息安全建设</t>
    </r>
  </si>
  <si>
    <r>
      <rPr>
        <sz val="11"/>
        <rFont val="Times New Roman"/>
        <charset val="134"/>
      </rPr>
      <t xml:space="preserve">      </t>
    </r>
    <r>
      <rPr>
        <sz val="11"/>
        <rFont val="宋体"/>
        <charset val="134"/>
      </rPr>
      <t>专用通信</t>
    </r>
  </si>
  <si>
    <r>
      <rPr>
        <sz val="11"/>
        <rFont val="Times New Roman"/>
        <charset val="134"/>
      </rPr>
      <t xml:space="preserve">      </t>
    </r>
    <r>
      <rPr>
        <sz val="11"/>
        <rFont val="宋体"/>
        <charset val="134"/>
      </rPr>
      <t>无线电监管</t>
    </r>
  </si>
  <si>
    <r>
      <rPr>
        <sz val="11"/>
        <rFont val="Times New Roman"/>
        <charset val="134"/>
      </rPr>
      <t xml:space="preserve">      </t>
    </r>
    <r>
      <rPr>
        <sz val="11"/>
        <rFont val="宋体"/>
        <charset val="134"/>
      </rPr>
      <t>工业和信息产业战略研究与标准制定</t>
    </r>
  </si>
  <si>
    <r>
      <rPr>
        <sz val="11"/>
        <rFont val="Times New Roman"/>
        <charset val="134"/>
      </rPr>
      <t xml:space="preserve">      </t>
    </r>
    <r>
      <rPr>
        <sz val="11"/>
        <rFont val="宋体"/>
        <charset val="134"/>
      </rPr>
      <t>工业和信息产业支持</t>
    </r>
  </si>
  <si>
    <r>
      <rPr>
        <sz val="11"/>
        <rFont val="Times New Roman"/>
        <charset val="134"/>
      </rPr>
      <t xml:space="preserve">      </t>
    </r>
    <r>
      <rPr>
        <sz val="11"/>
        <rFont val="宋体"/>
        <charset val="134"/>
      </rPr>
      <t>电子专项工程</t>
    </r>
  </si>
  <si>
    <r>
      <rPr>
        <sz val="11"/>
        <rFont val="Times New Roman"/>
        <charset val="134"/>
      </rPr>
      <t xml:space="preserve">      </t>
    </r>
    <r>
      <rPr>
        <sz val="11"/>
        <rFont val="宋体"/>
        <charset val="134"/>
      </rPr>
      <t>技术基础研究</t>
    </r>
  </si>
  <si>
    <r>
      <rPr>
        <sz val="11"/>
        <rFont val="Times New Roman"/>
        <charset val="134"/>
      </rPr>
      <t xml:space="preserve">      </t>
    </r>
    <r>
      <rPr>
        <sz val="11"/>
        <rFont val="宋体"/>
        <charset val="134"/>
      </rPr>
      <t>其他工业和信息产业监管</t>
    </r>
  </si>
  <si>
    <r>
      <rPr>
        <sz val="11"/>
        <rFont val="Times New Roman"/>
        <charset val="134"/>
      </rPr>
      <t xml:space="preserve">    </t>
    </r>
    <r>
      <rPr>
        <sz val="11"/>
        <rFont val="宋体"/>
        <charset val="134"/>
      </rPr>
      <t>国有资产监管</t>
    </r>
  </si>
  <si>
    <r>
      <rPr>
        <sz val="11"/>
        <rFont val="Times New Roman"/>
        <charset val="134"/>
      </rPr>
      <t xml:space="preserve">      </t>
    </r>
    <r>
      <rPr>
        <sz val="11"/>
        <rFont val="宋体"/>
        <charset val="134"/>
      </rPr>
      <t>国有企业监事会专项</t>
    </r>
  </si>
  <si>
    <r>
      <rPr>
        <sz val="11"/>
        <rFont val="Times New Roman"/>
        <charset val="134"/>
      </rPr>
      <t xml:space="preserve">      </t>
    </r>
    <r>
      <rPr>
        <sz val="11"/>
        <rFont val="宋体"/>
        <charset val="134"/>
      </rPr>
      <t>中央企业专项管理</t>
    </r>
  </si>
  <si>
    <r>
      <rPr>
        <sz val="11"/>
        <rFont val="Times New Roman"/>
        <charset val="134"/>
      </rPr>
      <t xml:space="preserve">      </t>
    </r>
    <r>
      <rPr>
        <sz val="11"/>
        <rFont val="宋体"/>
        <charset val="134"/>
      </rPr>
      <t>其他国有资产监管</t>
    </r>
  </si>
  <si>
    <r>
      <rPr>
        <sz val="11"/>
        <rFont val="Times New Roman"/>
        <charset val="134"/>
      </rPr>
      <t xml:space="preserve">    </t>
    </r>
    <r>
      <rPr>
        <sz val="11"/>
        <rFont val="宋体"/>
        <charset val="134"/>
      </rPr>
      <t>支持中小企业发展和管理</t>
    </r>
  </si>
  <si>
    <r>
      <rPr>
        <sz val="11"/>
        <rFont val="Times New Roman"/>
        <charset val="134"/>
      </rPr>
      <t xml:space="preserve">      </t>
    </r>
    <r>
      <rPr>
        <sz val="11"/>
        <rFont val="宋体"/>
        <charset val="134"/>
      </rPr>
      <t>科技型中小企业技术创新基金</t>
    </r>
  </si>
  <si>
    <r>
      <rPr>
        <sz val="11"/>
        <rFont val="Times New Roman"/>
        <charset val="134"/>
      </rPr>
      <t xml:space="preserve">      </t>
    </r>
    <r>
      <rPr>
        <sz val="11"/>
        <rFont val="宋体"/>
        <charset val="134"/>
      </rPr>
      <t>中小企业发展专项</t>
    </r>
  </si>
  <si>
    <r>
      <rPr>
        <sz val="11"/>
        <rFont val="Times New Roman"/>
        <charset val="134"/>
      </rPr>
      <t xml:space="preserve">      </t>
    </r>
    <r>
      <rPr>
        <sz val="11"/>
        <rFont val="宋体"/>
        <charset val="134"/>
      </rPr>
      <t>减免房租补贴</t>
    </r>
  </si>
  <si>
    <r>
      <rPr>
        <sz val="11"/>
        <rFont val="Times New Roman"/>
        <charset val="134"/>
      </rPr>
      <t xml:space="preserve">      </t>
    </r>
    <r>
      <rPr>
        <sz val="11"/>
        <rFont val="宋体"/>
        <charset val="134"/>
      </rPr>
      <t>其他支持中小企业发展和管理</t>
    </r>
  </si>
  <si>
    <r>
      <rPr>
        <sz val="11"/>
        <rFont val="Times New Roman"/>
        <charset val="134"/>
      </rPr>
      <t xml:space="preserve">    </t>
    </r>
    <r>
      <rPr>
        <sz val="11"/>
        <rFont val="宋体"/>
        <charset val="134"/>
      </rPr>
      <t>其他资源勘探信息等</t>
    </r>
  </si>
  <si>
    <r>
      <rPr>
        <sz val="11"/>
        <rFont val="Times New Roman"/>
        <charset val="134"/>
      </rPr>
      <t xml:space="preserve">      </t>
    </r>
    <r>
      <rPr>
        <sz val="11"/>
        <rFont val="宋体"/>
        <charset val="134"/>
      </rPr>
      <t>黄金事务</t>
    </r>
  </si>
  <si>
    <r>
      <rPr>
        <sz val="11"/>
        <rFont val="Times New Roman"/>
        <charset val="134"/>
      </rPr>
      <t xml:space="preserve">      </t>
    </r>
    <r>
      <rPr>
        <sz val="11"/>
        <rFont val="宋体"/>
        <charset val="134"/>
      </rPr>
      <t>技术改造</t>
    </r>
  </si>
  <si>
    <r>
      <rPr>
        <sz val="11"/>
        <rFont val="Times New Roman"/>
        <charset val="134"/>
      </rPr>
      <t xml:space="preserve">      </t>
    </r>
    <r>
      <rPr>
        <sz val="11"/>
        <rFont val="宋体"/>
        <charset val="134"/>
      </rPr>
      <t>中药材扶持资金</t>
    </r>
  </si>
  <si>
    <r>
      <rPr>
        <sz val="11"/>
        <rFont val="Times New Roman"/>
        <charset val="134"/>
      </rPr>
      <t xml:space="preserve">      </t>
    </r>
    <r>
      <rPr>
        <sz val="11"/>
        <rFont val="宋体"/>
        <charset val="134"/>
      </rPr>
      <t>重点产业振兴和技术改造项目贷款贴息</t>
    </r>
  </si>
  <si>
    <r>
      <rPr>
        <sz val="11"/>
        <rFont val="Times New Roman"/>
        <charset val="134"/>
      </rPr>
      <t xml:space="preserve">      </t>
    </r>
    <r>
      <rPr>
        <sz val="11"/>
        <rFont val="宋体"/>
        <charset val="134"/>
      </rPr>
      <t>其他资源勘探信息等</t>
    </r>
  </si>
  <si>
    <r>
      <rPr>
        <b/>
        <sz val="11"/>
        <rFont val="Times New Roman"/>
        <charset val="134"/>
      </rPr>
      <t xml:space="preserve">  </t>
    </r>
    <r>
      <rPr>
        <b/>
        <sz val="11"/>
        <rFont val="宋体"/>
        <charset val="134"/>
      </rPr>
      <t>十五、商业服务业等支出</t>
    </r>
  </si>
  <si>
    <r>
      <rPr>
        <sz val="11"/>
        <rFont val="Times New Roman"/>
        <charset val="134"/>
      </rPr>
      <t xml:space="preserve">    </t>
    </r>
    <r>
      <rPr>
        <sz val="11"/>
        <rFont val="宋体"/>
        <charset val="134"/>
      </rPr>
      <t>商业流通事务</t>
    </r>
  </si>
  <si>
    <r>
      <rPr>
        <sz val="11"/>
        <rFont val="Times New Roman"/>
        <charset val="134"/>
      </rPr>
      <t xml:space="preserve">      </t>
    </r>
    <r>
      <rPr>
        <sz val="11"/>
        <rFont val="宋体"/>
        <charset val="134"/>
      </rPr>
      <t>食品流通安全补贴</t>
    </r>
  </si>
  <si>
    <r>
      <rPr>
        <sz val="11"/>
        <rFont val="Times New Roman"/>
        <charset val="134"/>
      </rPr>
      <t xml:space="preserve">      </t>
    </r>
    <r>
      <rPr>
        <sz val="11"/>
        <rFont val="宋体"/>
        <charset val="134"/>
      </rPr>
      <t>市场监测及信息管理</t>
    </r>
  </si>
  <si>
    <r>
      <rPr>
        <sz val="11"/>
        <rFont val="Times New Roman"/>
        <charset val="134"/>
      </rPr>
      <t xml:space="preserve">      </t>
    </r>
    <r>
      <rPr>
        <sz val="11"/>
        <rFont val="宋体"/>
        <charset val="134"/>
      </rPr>
      <t>民贸企业补贴</t>
    </r>
  </si>
  <si>
    <r>
      <rPr>
        <sz val="11"/>
        <rFont val="Times New Roman"/>
        <charset val="134"/>
      </rPr>
      <t xml:space="preserve">      </t>
    </r>
    <r>
      <rPr>
        <sz val="11"/>
        <rFont val="宋体"/>
        <charset val="134"/>
      </rPr>
      <t>民贸民品贷款贴息</t>
    </r>
  </si>
  <si>
    <r>
      <rPr>
        <sz val="11"/>
        <rFont val="Times New Roman"/>
        <charset val="134"/>
      </rPr>
      <t xml:space="preserve">      </t>
    </r>
    <r>
      <rPr>
        <sz val="11"/>
        <rFont val="宋体"/>
        <charset val="134"/>
      </rPr>
      <t>其他商业流通事务</t>
    </r>
  </si>
  <si>
    <r>
      <rPr>
        <sz val="11"/>
        <rFont val="Times New Roman"/>
        <charset val="134"/>
      </rPr>
      <t xml:space="preserve">    </t>
    </r>
    <r>
      <rPr>
        <sz val="11"/>
        <rFont val="宋体"/>
        <charset val="134"/>
      </rPr>
      <t>涉外发展服务</t>
    </r>
  </si>
  <si>
    <r>
      <rPr>
        <sz val="11"/>
        <rFont val="Times New Roman"/>
        <charset val="134"/>
      </rPr>
      <t xml:space="preserve">      </t>
    </r>
    <r>
      <rPr>
        <sz val="11"/>
        <rFont val="宋体"/>
        <charset val="134"/>
      </rPr>
      <t>外商投资环境建设补助资金</t>
    </r>
  </si>
  <si>
    <r>
      <rPr>
        <sz val="11"/>
        <rFont val="Times New Roman"/>
        <charset val="134"/>
      </rPr>
      <t xml:space="preserve">      </t>
    </r>
    <r>
      <rPr>
        <sz val="11"/>
        <rFont val="宋体"/>
        <charset val="134"/>
      </rPr>
      <t>其他涉外发展服务</t>
    </r>
  </si>
  <si>
    <r>
      <rPr>
        <sz val="11"/>
        <rFont val="Times New Roman"/>
        <charset val="134"/>
      </rPr>
      <t xml:space="preserve">    </t>
    </r>
    <r>
      <rPr>
        <sz val="11"/>
        <rFont val="宋体"/>
        <charset val="134"/>
      </rPr>
      <t>其他商业服务业等</t>
    </r>
  </si>
  <si>
    <r>
      <rPr>
        <sz val="11"/>
        <rFont val="Times New Roman"/>
        <charset val="134"/>
      </rPr>
      <t xml:space="preserve">      </t>
    </r>
    <r>
      <rPr>
        <sz val="11"/>
        <rFont val="宋体"/>
        <charset val="134"/>
      </rPr>
      <t>服务业基础设施建设</t>
    </r>
  </si>
  <si>
    <r>
      <rPr>
        <sz val="11"/>
        <rFont val="Times New Roman"/>
        <charset val="134"/>
      </rPr>
      <t xml:space="preserve">      </t>
    </r>
    <r>
      <rPr>
        <sz val="11"/>
        <rFont val="宋体"/>
        <charset val="134"/>
      </rPr>
      <t>其他商业服务业等</t>
    </r>
  </si>
  <si>
    <r>
      <rPr>
        <b/>
        <sz val="11"/>
        <rFont val="Times New Roman"/>
        <charset val="134"/>
      </rPr>
      <t xml:space="preserve">  </t>
    </r>
    <r>
      <rPr>
        <b/>
        <sz val="11"/>
        <rFont val="宋体"/>
        <charset val="134"/>
      </rPr>
      <t>十六、金融支出</t>
    </r>
  </si>
  <si>
    <r>
      <rPr>
        <sz val="11"/>
        <rFont val="Times New Roman"/>
        <charset val="134"/>
      </rPr>
      <t xml:space="preserve">    </t>
    </r>
    <r>
      <rPr>
        <sz val="11"/>
        <rFont val="宋体"/>
        <charset val="134"/>
      </rPr>
      <t>金融部门行政</t>
    </r>
  </si>
  <si>
    <r>
      <rPr>
        <sz val="11"/>
        <rFont val="Times New Roman"/>
        <charset val="134"/>
      </rPr>
      <t xml:space="preserve">      </t>
    </r>
    <r>
      <rPr>
        <sz val="11"/>
        <rFont val="宋体"/>
        <charset val="134"/>
      </rPr>
      <t>安全防卫</t>
    </r>
  </si>
  <si>
    <r>
      <rPr>
        <sz val="11"/>
        <rFont val="Times New Roman"/>
        <charset val="134"/>
      </rPr>
      <t xml:space="preserve">      </t>
    </r>
    <r>
      <rPr>
        <sz val="11"/>
        <rFont val="宋体"/>
        <charset val="134"/>
      </rPr>
      <t>金融部门其他行政</t>
    </r>
  </si>
  <si>
    <r>
      <rPr>
        <sz val="11"/>
        <rFont val="Times New Roman"/>
        <charset val="134"/>
      </rPr>
      <t xml:space="preserve">    </t>
    </r>
    <r>
      <rPr>
        <sz val="11"/>
        <rFont val="宋体"/>
        <charset val="134"/>
      </rPr>
      <t>金融部门监管</t>
    </r>
  </si>
  <si>
    <r>
      <rPr>
        <sz val="11"/>
        <rFont val="Times New Roman"/>
        <charset val="134"/>
      </rPr>
      <t xml:space="preserve">      </t>
    </r>
    <r>
      <rPr>
        <sz val="11"/>
        <rFont val="宋体"/>
        <charset val="134"/>
      </rPr>
      <t>货币发行</t>
    </r>
  </si>
  <si>
    <r>
      <rPr>
        <sz val="11"/>
        <rFont val="Times New Roman"/>
        <charset val="134"/>
      </rPr>
      <t xml:space="preserve">      </t>
    </r>
    <r>
      <rPr>
        <sz val="11"/>
        <rFont val="宋体"/>
        <charset val="134"/>
      </rPr>
      <t>金融服务</t>
    </r>
  </si>
  <si>
    <r>
      <rPr>
        <sz val="11"/>
        <rFont val="Times New Roman"/>
        <charset val="134"/>
      </rPr>
      <t xml:space="preserve">      </t>
    </r>
    <r>
      <rPr>
        <sz val="11"/>
        <rFont val="宋体"/>
        <charset val="134"/>
      </rPr>
      <t>反假币</t>
    </r>
  </si>
  <si>
    <r>
      <rPr>
        <sz val="11"/>
        <rFont val="Times New Roman"/>
        <charset val="134"/>
      </rPr>
      <t xml:space="preserve">      </t>
    </r>
    <r>
      <rPr>
        <sz val="11"/>
        <rFont val="宋体"/>
        <charset val="134"/>
      </rPr>
      <t>重点金融机构监管</t>
    </r>
  </si>
  <si>
    <r>
      <rPr>
        <sz val="11"/>
        <rFont val="Times New Roman"/>
        <charset val="134"/>
      </rPr>
      <t xml:space="preserve">      </t>
    </r>
    <r>
      <rPr>
        <sz val="11"/>
        <rFont val="宋体"/>
        <charset val="134"/>
      </rPr>
      <t>金融稽查与案件处理</t>
    </r>
  </si>
  <si>
    <r>
      <rPr>
        <sz val="11"/>
        <rFont val="Times New Roman"/>
        <charset val="134"/>
      </rPr>
      <t xml:space="preserve">      </t>
    </r>
    <r>
      <rPr>
        <sz val="11"/>
        <rFont val="宋体"/>
        <charset val="134"/>
      </rPr>
      <t>金融行业电子化建设</t>
    </r>
  </si>
  <si>
    <r>
      <rPr>
        <sz val="11"/>
        <rFont val="Times New Roman"/>
        <charset val="134"/>
      </rPr>
      <t xml:space="preserve">      </t>
    </r>
    <r>
      <rPr>
        <sz val="11"/>
        <rFont val="宋体"/>
        <charset val="134"/>
      </rPr>
      <t>从业人员资格考试</t>
    </r>
  </si>
  <si>
    <r>
      <rPr>
        <sz val="11"/>
        <rFont val="Times New Roman"/>
        <charset val="134"/>
      </rPr>
      <t xml:space="preserve">      </t>
    </r>
    <r>
      <rPr>
        <sz val="11"/>
        <rFont val="宋体"/>
        <charset val="134"/>
      </rPr>
      <t>反洗钱</t>
    </r>
  </si>
  <si>
    <r>
      <rPr>
        <sz val="11"/>
        <rFont val="Times New Roman"/>
        <charset val="134"/>
      </rPr>
      <t xml:space="preserve">      </t>
    </r>
    <r>
      <rPr>
        <sz val="11"/>
        <rFont val="宋体"/>
        <charset val="134"/>
      </rPr>
      <t>金融部门其他监管</t>
    </r>
  </si>
  <si>
    <r>
      <rPr>
        <sz val="11"/>
        <rFont val="Times New Roman"/>
        <charset val="134"/>
      </rPr>
      <t xml:space="preserve">    </t>
    </r>
    <r>
      <rPr>
        <sz val="11"/>
        <rFont val="宋体"/>
        <charset val="134"/>
      </rPr>
      <t>金融发展</t>
    </r>
  </si>
  <si>
    <r>
      <rPr>
        <sz val="11"/>
        <rFont val="Times New Roman"/>
        <charset val="134"/>
      </rPr>
      <t xml:space="preserve">      </t>
    </r>
    <r>
      <rPr>
        <sz val="11"/>
        <rFont val="宋体"/>
        <charset val="134"/>
      </rPr>
      <t>政策性银行亏损补贴</t>
    </r>
  </si>
  <si>
    <r>
      <rPr>
        <sz val="11"/>
        <rFont val="Times New Roman"/>
        <charset val="134"/>
      </rPr>
      <t xml:space="preserve">      </t>
    </r>
    <r>
      <rPr>
        <sz val="11"/>
        <rFont val="宋体"/>
        <charset val="134"/>
      </rPr>
      <t>利息费用补贴</t>
    </r>
  </si>
  <si>
    <r>
      <rPr>
        <sz val="11"/>
        <rFont val="Times New Roman"/>
        <charset val="134"/>
      </rPr>
      <t xml:space="preserve">      </t>
    </r>
    <r>
      <rPr>
        <sz val="11"/>
        <rFont val="宋体"/>
        <charset val="134"/>
      </rPr>
      <t>补充资本金</t>
    </r>
  </si>
  <si>
    <r>
      <rPr>
        <sz val="11"/>
        <rFont val="Times New Roman"/>
        <charset val="134"/>
      </rPr>
      <t xml:space="preserve">      </t>
    </r>
    <r>
      <rPr>
        <sz val="11"/>
        <rFont val="宋体"/>
        <charset val="134"/>
      </rPr>
      <t>风险基金补助</t>
    </r>
  </si>
  <si>
    <r>
      <rPr>
        <sz val="11"/>
        <rFont val="Times New Roman"/>
        <charset val="134"/>
      </rPr>
      <t xml:space="preserve">      </t>
    </r>
    <r>
      <rPr>
        <sz val="11"/>
        <rFont val="宋体"/>
        <charset val="134"/>
      </rPr>
      <t>其他金融发展</t>
    </r>
  </si>
  <si>
    <r>
      <rPr>
        <sz val="11"/>
        <rFont val="Times New Roman"/>
        <charset val="134"/>
      </rPr>
      <t xml:space="preserve">    </t>
    </r>
    <r>
      <rPr>
        <sz val="11"/>
        <rFont val="宋体"/>
        <charset val="134"/>
      </rPr>
      <t>金融调控</t>
    </r>
  </si>
  <si>
    <r>
      <rPr>
        <sz val="11"/>
        <rFont val="Times New Roman"/>
        <charset val="134"/>
      </rPr>
      <t xml:space="preserve">      </t>
    </r>
    <r>
      <rPr>
        <sz val="11"/>
        <rFont val="宋体"/>
        <charset val="134"/>
      </rPr>
      <t>中央银行亏损补贴</t>
    </r>
  </si>
  <si>
    <r>
      <rPr>
        <sz val="11"/>
        <rFont val="Times New Roman"/>
        <charset val="134"/>
      </rPr>
      <t xml:space="preserve">      </t>
    </r>
    <r>
      <rPr>
        <sz val="11"/>
        <rFont val="宋体"/>
        <charset val="134"/>
      </rPr>
      <t>其他金融调控</t>
    </r>
  </si>
  <si>
    <r>
      <rPr>
        <sz val="11"/>
        <rFont val="Times New Roman"/>
        <charset val="134"/>
      </rPr>
      <t xml:space="preserve">    </t>
    </r>
    <r>
      <rPr>
        <sz val="11"/>
        <rFont val="宋体"/>
        <charset val="134"/>
      </rPr>
      <t>其他金融</t>
    </r>
  </si>
  <si>
    <r>
      <rPr>
        <sz val="11"/>
        <rFont val="Times New Roman"/>
        <charset val="134"/>
      </rPr>
      <t xml:space="preserve">      </t>
    </r>
    <r>
      <rPr>
        <sz val="11"/>
        <rFont val="宋体"/>
        <charset val="134"/>
      </rPr>
      <t>其他金融</t>
    </r>
  </si>
  <si>
    <r>
      <rPr>
        <b/>
        <sz val="11"/>
        <rFont val="Times New Roman"/>
        <charset val="134"/>
      </rPr>
      <t xml:space="preserve">  </t>
    </r>
    <r>
      <rPr>
        <b/>
        <sz val="11"/>
        <rFont val="宋体"/>
        <charset val="134"/>
      </rPr>
      <t>十七、援助其他地区支出</t>
    </r>
  </si>
  <si>
    <r>
      <rPr>
        <sz val="11"/>
        <rFont val="Times New Roman"/>
        <charset val="134"/>
      </rPr>
      <t xml:space="preserve">    </t>
    </r>
    <r>
      <rPr>
        <sz val="11"/>
        <rFont val="宋体"/>
        <charset val="134"/>
      </rPr>
      <t>一般公共服务</t>
    </r>
  </si>
  <si>
    <r>
      <rPr>
        <sz val="11"/>
        <rFont val="Times New Roman"/>
        <charset val="134"/>
      </rPr>
      <t xml:space="preserve">    </t>
    </r>
    <r>
      <rPr>
        <sz val="11"/>
        <rFont val="宋体"/>
        <charset val="134"/>
      </rPr>
      <t>教育</t>
    </r>
  </si>
  <si>
    <r>
      <rPr>
        <sz val="11"/>
        <rFont val="Times New Roman"/>
        <charset val="134"/>
      </rPr>
      <t xml:space="preserve">    </t>
    </r>
    <r>
      <rPr>
        <sz val="11"/>
        <rFont val="宋体"/>
        <charset val="134"/>
      </rPr>
      <t>文化体育与传媒</t>
    </r>
  </si>
  <si>
    <r>
      <rPr>
        <sz val="11"/>
        <rFont val="Times New Roman"/>
        <charset val="134"/>
      </rPr>
      <t xml:space="preserve">    </t>
    </r>
    <r>
      <rPr>
        <sz val="11"/>
        <rFont val="宋体"/>
        <charset val="134"/>
      </rPr>
      <t>医疗卫生</t>
    </r>
  </si>
  <si>
    <r>
      <rPr>
        <sz val="11"/>
        <rFont val="Times New Roman"/>
        <charset val="134"/>
      </rPr>
      <t xml:space="preserve">    </t>
    </r>
    <r>
      <rPr>
        <sz val="11"/>
        <rFont val="宋体"/>
        <charset val="134"/>
      </rPr>
      <t>节能环保</t>
    </r>
  </si>
  <si>
    <r>
      <rPr>
        <sz val="11"/>
        <rFont val="Times New Roman"/>
        <charset val="134"/>
      </rPr>
      <t xml:space="preserve">    </t>
    </r>
    <r>
      <rPr>
        <sz val="11"/>
        <rFont val="宋体"/>
        <charset val="134"/>
      </rPr>
      <t>交通运输</t>
    </r>
  </si>
  <si>
    <r>
      <rPr>
        <sz val="11"/>
        <rFont val="Times New Roman"/>
        <charset val="134"/>
      </rPr>
      <t xml:space="preserve">    </t>
    </r>
    <r>
      <rPr>
        <sz val="11"/>
        <rFont val="宋体"/>
        <charset val="134"/>
      </rPr>
      <t>住房保障</t>
    </r>
  </si>
  <si>
    <r>
      <rPr>
        <sz val="11"/>
        <rFont val="Times New Roman"/>
        <charset val="134"/>
      </rPr>
      <t xml:space="preserve">    </t>
    </r>
    <r>
      <rPr>
        <sz val="11"/>
        <rFont val="宋体"/>
        <charset val="134"/>
      </rPr>
      <t>其他</t>
    </r>
  </si>
  <si>
    <r>
      <rPr>
        <b/>
        <sz val="11"/>
        <rFont val="Times New Roman"/>
        <charset val="134"/>
      </rPr>
      <t xml:space="preserve">  </t>
    </r>
    <r>
      <rPr>
        <b/>
        <sz val="11"/>
        <rFont val="宋体"/>
        <charset val="134"/>
      </rPr>
      <t>十八、自然资源海洋气象等支出</t>
    </r>
  </si>
  <si>
    <r>
      <rPr>
        <sz val="11"/>
        <rFont val="Times New Roman"/>
        <charset val="134"/>
      </rPr>
      <t xml:space="preserve">    </t>
    </r>
    <r>
      <rPr>
        <sz val="11"/>
        <rFont val="宋体"/>
        <charset val="134"/>
      </rPr>
      <t>自然资源事务</t>
    </r>
  </si>
  <si>
    <r>
      <rPr>
        <sz val="11"/>
        <rFont val="Times New Roman"/>
        <charset val="134"/>
      </rPr>
      <t xml:space="preserve">      </t>
    </r>
    <r>
      <rPr>
        <sz val="11"/>
        <rFont val="宋体"/>
        <charset val="134"/>
      </rPr>
      <t>自然资源规划及管理</t>
    </r>
  </si>
  <si>
    <r>
      <rPr>
        <sz val="11"/>
        <rFont val="Times New Roman"/>
        <charset val="134"/>
      </rPr>
      <t xml:space="preserve">      </t>
    </r>
    <r>
      <rPr>
        <sz val="11"/>
        <rFont val="宋体"/>
        <charset val="134"/>
      </rPr>
      <t>土地资源利用与保护</t>
    </r>
  </si>
  <si>
    <r>
      <rPr>
        <sz val="11"/>
        <rFont val="Times New Roman"/>
        <charset val="134"/>
      </rPr>
      <t xml:space="preserve">      </t>
    </r>
    <r>
      <rPr>
        <sz val="11"/>
        <rFont val="宋体"/>
        <charset val="134"/>
      </rPr>
      <t>自然资源社会公益服务</t>
    </r>
  </si>
  <si>
    <r>
      <rPr>
        <sz val="11"/>
        <rFont val="Times New Roman"/>
        <charset val="134"/>
      </rPr>
      <t xml:space="preserve">      </t>
    </r>
    <r>
      <rPr>
        <sz val="11"/>
        <rFont val="宋体"/>
        <charset val="134"/>
      </rPr>
      <t>自然资源行业业务管理</t>
    </r>
  </si>
  <si>
    <r>
      <rPr>
        <sz val="11"/>
        <rFont val="Times New Roman"/>
        <charset val="134"/>
      </rPr>
      <t xml:space="preserve">      </t>
    </r>
    <r>
      <rPr>
        <sz val="11"/>
        <rFont val="宋体"/>
        <charset val="134"/>
      </rPr>
      <t>自然资源调查</t>
    </r>
  </si>
  <si>
    <r>
      <rPr>
        <sz val="11"/>
        <rFont val="Times New Roman"/>
        <charset val="134"/>
      </rPr>
      <t xml:space="preserve">      </t>
    </r>
    <r>
      <rPr>
        <sz val="11"/>
        <rFont val="宋体"/>
        <charset val="134"/>
      </rPr>
      <t>土地资源储备</t>
    </r>
  </si>
  <si>
    <r>
      <rPr>
        <sz val="11"/>
        <rFont val="Times New Roman"/>
        <charset val="134"/>
      </rPr>
      <t xml:space="preserve">      </t>
    </r>
    <r>
      <rPr>
        <sz val="11"/>
        <rFont val="宋体"/>
        <charset val="134"/>
      </rPr>
      <t>地质矿产资源与环境调查</t>
    </r>
  </si>
  <si>
    <r>
      <rPr>
        <sz val="11"/>
        <rFont val="Times New Roman"/>
        <charset val="134"/>
      </rPr>
      <t xml:space="preserve">      </t>
    </r>
    <r>
      <rPr>
        <sz val="11"/>
        <rFont val="宋体"/>
        <charset val="134"/>
      </rPr>
      <t>地质矿产资源利用与保护</t>
    </r>
  </si>
  <si>
    <r>
      <rPr>
        <sz val="11"/>
        <rFont val="Times New Roman"/>
        <charset val="134"/>
      </rPr>
      <t xml:space="preserve">      </t>
    </r>
    <r>
      <rPr>
        <sz val="11"/>
        <rFont val="宋体"/>
        <charset val="134"/>
      </rPr>
      <t>地质转产项目财政贴息</t>
    </r>
  </si>
  <si>
    <r>
      <rPr>
        <sz val="11"/>
        <rFont val="Times New Roman"/>
        <charset val="134"/>
      </rPr>
      <t xml:space="preserve">      </t>
    </r>
    <r>
      <rPr>
        <sz val="11"/>
        <rFont val="宋体"/>
        <charset val="134"/>
      </rPr>
      <t>国外风险勘查</t>
    </r>
  </si>
  <si>
    <r>
      <rPr>
        <sz val="11"/>
        <rFont val="Times New Roman"/>
        <charset val="134"/>
      </rPr>
      <t xml:space="preserve">      </t>
    </r>
    <r>
      <rPr>
        <sz val="11"/>
        <rFont val="宋体"/>
        <charset val="134"/>
      </rPr>
      <t>地质勘查基金（周转金</t>
    </r>
    <r>
      <rPr>
        <sz val="11"/>
        <rFont val="Times New Roman"/>
        <charset val="134"/>
      </rPr>
      <t>)</t>
    </r>
  </si>
  <si>
    <r>
      <rPr>
        <sz val="11"/>
        <rFont val="Times New Roman"/>
        <charset val="134"/>
      </rPr>
      <t xml:space="preserve">      </t>
    </r>
    <r>
      <rPr>
        <sz val="11"/>
        <rFont val="宋体"/>
        <charset val="134"/>
      </rPr>
      <t>海域与海岛管理</t>
    </r>
  </si>
  <si>
    <r>
      <rPr>
        <sz val="11"/>
        <rFont val="Times New Roman"/>
        <charset val="134"/>
      </rPr>
      <t xml:space="preserve">      </t>
    </r>
    <r>
      <rPr>
        <sz val="11"/>
        <rFont val="宋体"/>
        <charset val="134"/>
      </rPr>
      <t>自然资源国际合作与海洋权益维护</t>
    </r>
  </si>
  <si>
    <r>
      <rPr>
        <sz val="11"/>
        <rFont val="Times New Roman"/>
        <charset val="134"/>
      </rPr>
      <t xml:space="preserve">      </t>
    </r>
    <r>
      <rPr>
        <sz val="11"/>
        <rFont val="宋体"/>
        <charset val="134"/>
      </rPr>
      <t>自然资源卫星</t>
    </r>
  </si>
  <si>
    <r>
      <rPr>
        <sz val="11"/>
        <rFont val="Times New Roman"/>
        <charset val="134"/>
      </rPr>
      <t xml:space="preserve">      </t>
    </r>
    <r>
      <rPr>
        <sz val="11"/>
        <rFont val="宋体"/>
        <charset val="134"/>
      </rPr>
      <t>极地考察</t>
    </r>
  </si>
  <si>
    <r>
      <rPr>
        <sz val="11"/>
        <rFont val="Times New Roman"/>
        <charset val="134"/>
      </rPr>
      <t xml:space="preserve">      </t>
    </r>
    <r>
      <rPr>
        <sz val="11"/>
        <rFont val="宋体"/>
        <charset val="134"/>
      </rPr>
      <t>深海调查与资源开发</t>
    </r>
  </si>
  <si>
    <r>
      <rPr>
        <sz val="11"/>
        <rFont val="Times New Roman"/>
        <charset val="134"/>
      </rPr>
      <t xml:space="preserve">      </t>
    </r>
    <r>
      <rPr>
        <sz val="11"/>
        <rFont val="宋体"/>
        <charset val="134"/>
      </rPr>
      <t>海港航标维护</t>
    </r>
  </si>
  <si>
    <r>
      <rPr>
        <sz val="11"/>
        <rFont val="Times New Roman"/>
        <charset val="134"/>
      </rPr>
      <t xml:space="preserve">      </t>
    </r>
    <r>
      <rPr>
        <sz val="11"/>
        <rFont val="宋体"/>
        <charset val="134"/>
      </rPr>
      <t>海水淡化</t>
    </r>
  </si>
  <si>
    <r>
      <rPr>
        <sz val="11"/>
        <rFont val="Times New Roman"/>
        <charset val="134"/>
      </rPr>
      <t xml:space="preserve">      </t>
    </r>
    <r>
      <rPr>
        <sz val="11"/>
        <rFont val="宋体"/>
        <charset val="134"/>
      </rPr>
      <t>无居民海岛使用金支出</t>
    </r>
  </si>
  <si>
    <r>
      <rPr>
        <sz val="11"/>
        <rFont val="Times New Roman"/>
        <charset val="134"/>
      </rPr>
      <t xml:space="preserve">      </t>
    </r>
    <r>
      <rPr>
        <sz val="11"/>
        <rFont val="宋体"/>
        <charset val="134"/>
      </rPr>
      <t>海洋战略规划与预警监测</t>
    </r>
  </si>
  <si>
    <r>
      <rPr>
        <sz val="11"/>
        <rFont val="Times New Roman"/>
        <charset val="134"/>
      </rPr>
      <t xml:space="preserve">      </t>
    </r>
    <r>
      <rPr>
        <sz val="11"/>
        <rFont val="宋体"/>
        <charset val="134"/>
      </rPr>
      <t>基础测绘与地理信息监管</t>
    </r>
  </si>
  <si>
    <r>
      <rPr>
        <sz val="11"/>
        <rFont val="Times New Roman"/>
        <charset val="134"/>
      </rPr>
      <t xml:space="preserve">      </t>
    </r>
    <r>
      <rPr>
        <sz val="11"/>
        <rFont val="宋体"/>
        <charset val="134"/>
      </rPr>
      <t>其他自然资源事务</t>
    </r>
  </si>
  <si>
    <r>
      <rPr>
        <sz val="11"/>
        <rFont val="Times New Roman"/>
        <charset val="134"/>
      </rPr>
      <t xml:space="preserve">    </t>
    </r>
    <r>
      <rPr>
        <sz val="11"/>
        <rFont val="宋体"/>
        <charset val="134"/>
      </rPr>
      <t>气象事务</t>
    </r>
  </si>
  <si>
    <r>
      <rPr>
        <sz val="11"/>
        <rFont val="Times New Roman"/>
        <charset val="134"/>
      </rPr>
      <t xml:space="preserve">      </t>
    </r>
    <r>
      <rPr>
        <sz val="11"/>
        <rFont val="宋体"/>
        <charset val="134"/>
      </rPr>
      <t>气象事业机构</t>
    </r>
  </si>
  <si>
    <r>
      <rPr>
        <sz val="11"/>
        <rFont val="Times New Roman"/>
        <charset val="134"/>
      </rPr>
      <t xml:space="preserve">      </t>
    </r>
    <r>
      <rPr>
        <sz val="11"/>
        <rFont val="宋体"/>
        <charset val="134"/>
      </rPr>
      <t>气象探测</t>
    </r>
  </si>
  <si>
    <r>
      <rPr>
        <sz val="11"/>
        <rFont val="Times New Roman"/>
        <charset val="134"/>
      </rPr>
      <t xml:space="preserve">      </t>
    </r>
    <r>
      <rPr>
        <sz val="11"/>
        <rFont val="宋体"/>
        <charset val="134"/>
      </rPr>
      <t>气象信息传输及管理</t>
    </r>
  </si>
  <si>
    <r>
      <rPr>
        <sz val="11"/>
        <rFont val="Times New Roman"/>
        <charset val="134"/>
      </rPr>
      <t xml:space="preserve">      </t>
    </r>
    <r>
      <rPr>
        <sz val="11"/>
        <rFont val="宋体"/>
        <charset val="134"/>
      </rPr>
      <t>气象预报预测</t>
    </r>
  </si>
  <si>
    <r>
      <rPr>
        <sz val="11"/>
        <rFont val="Times New Roman"/>
        <charset val="134"/>
      </rPr>
      <t xml:space="preserve">      </t>
    </r>
    <r>
      <rPr>
        <sz val="11"/>
        <rFont val="宋体"/>
        <charset val="134"/>
      </rPr>
      <t>气象服务</t>
    </r>
  </si>
  <si>
    <r>
      <rPr>
        <sz val="11"/>
        <rFont val="Times New Roman"/>
        <charset val="134"/>
      </rPr>
      <t xml:space="preserve">      </t>
    </r>
    <r>
      <rPr>
        <sz val="11"/>
        <rFont val="宋体"/>
        <charset val="134"/>
      </rPr>
      <t>气象装备保障维护</t>
    </r>
  </si>
  <si>
    <r>
      <rPr>
        <sz val="11"/>
        <rFont val="Times New Roman"/>
        <charset val="134"/>
      </rPr>
      <t xml:space="preserve">      </t>
    </r>
    <r>
      <rPr>
        <sz val="11"/>
        <rFont val="宋体"/>
        <charset val="134"/>
      </rPr>
      <t>气象基础设施建设与维修</t>
    </r>
  </si>
  <si>
    <r>
      <rPr>
        <sz val="11"/>
        <rFont val="Times New Roman"/>
        <charset val="134"/>
      </rPr>
      <t xml:space="preserve">      </t>
    </r>
    <r>
      <rPr>
        <sz val="11"/>
        <rFont val="宋体"/>
        <charset val="134"/>
      </rPr>
      <t>气象卫星</t>
    </r>
  </si>
  <si>
    <r>
      <rPr>
        <sz val="11"/>
        <rFont val="Times New Roman"/>
        <charset val="134"/>
      </rPr>
      <t xml:space="preserve">      </t>
    </r>
    <r>
      <rPr>
        <sz val="11"/>
        <rFont val="宋体"/>
        <charset val="134"/>
      </rPr>
      <t>气象法规与标准</t>
    </r>
  </si>
  <si>
    <r>
      <rPr>
        <sz val="11"/>
        <rFont val="Times New Roman"/>
        <charset val="134"/>
      </rPr>
      <t xml:space="preserve">      </t>
    </r>
    <r>
      <rPr>
        <sz val="11"/>
        <rFont val="宋体"/>
        <charset val="134"/>
      </rPr>
      <t>气象资金审计稽查</t>
    </r>
  </si>
  <si>
    <r>
      <rPr>
        <sz val="11"/>
        <rFont val="Times New Roman"/>
        <charset val="134"/>
      </rPr>
      <t xml:space="preserve">      </t>
    </r>
    <r>
      <rPr>
        <sz val="11"/>
        <rFont val="宋体"/>
        <charset val="134"/>
      </rPr>
      <t>其他气象事务</t>
    </r>
  </si>
  <si>
    <r>
      <rPr>
        <sz val="11"/>
        <rFont val="Times New Roman"/>
        <charset val="134"/>
      </rPr>
      <t xml:space="preserve">    </t>
    </r>
    <r>
      <rPr>
        <sz val="11"/>
        <rFont val="宋体"/>
        <charset val="134"/>
      </rPr>
      <t>其他自然资源海洋气象等</t>
    </r>
  </si>
  <si>
    <r>
      <rPr>
        <sz val="11"/>
        <rFont val="Times New Roman"/>
        <charset val="134"/>
      </rPr>
      <t xml:space="preserve">      </t>
    </r>
    <r>
      <rPr>
        <sz val="11"/>
        <rFont val="宋体"/>
        <charset val="134"/>
      </rPr>
      <t>其他自然资源海洋气象等</t>
    </r>
  </si>
  <si>
    <r>
      <rPr>
        <b/>
        <sz val="11"/>
        <rFont val="Times New Roman"/>
        <charset val="134"/>
      </rPr>
      <t xml:space="preserve">  </t>
    </r>
    <r>
      <rPr>
        <b/>
        <sz val="11"/>
        <rFont val="宋体"/>
        <charset val="134"/>
      </rPr>
      <t>十九、住房保障支出</t>
    </r>
  </si>
  <si>
    <r>
      <rPr>
        <sz val="11"/>
        <rFont val="Times New Roman"/>
        <charset val="134"/>
      </rPr>
      <t xml:space="preserve">    </t>
    </r>
    <r>
      <rPr>
        <sz val="11"/>
        <rFont val="宋体"/>
        <charset val="134"/>
      </rPr>
      <t>保障性安居工程</t>
    </r>
  </si>
  <si>
    <r>
      <rPr>
        <sz val="11"/>
        <rFont val="Times New Roman"/>
        <charset val="134"/>
      </rPr>
      <t xml:space="preserve">      </t>
    </r>
    <r>
      <rPr>
        <sz val="11"/>
        <rFont val="宋体"/>
        <charset val="134"/>
      </rPr>
      <t>廉租住房</t>
    </r>
  </si>
  <si>
    <r>
      <rPr>
        <sz val="11"/>
        <rFont val="Times New Roman"/>
        <charset val="134"/>
      </rPr>
      <t xml:space="preserve">      </t>
    </r>
    <r>
      <rPr>
        <sz val="11"/>
        <rFont val="宋体"/>
        <charset val="134"/>
      </rPr>
      <t>沉陷区治理</t>
    </r>
  </si>
  <si>
    <r>
      <rPr>
        <sz val="11"/>
        <rFont val="Times New Roman"/>
        <charset val="134"/>
      </rPr>
      <t xml:space="preserve">      </t>
    </r>
    <r>
      <rPr>
        <sz val="11"/>
        <rFont val="宋体"/>
        <charset val="134"/>
      </rPr>
      <t>棚户区改造</t>
    </r>
  </si>
  <si>
    <r>
      <rPr>
        <sz val="11"/>
        <rFont val="Times New Roman"/>
        <charset val="134"/>
      </rPr>
      <t xml:space="preserve">      </t>
    </r>
    <r>
      <rPr>
        <sz val="11"/>
        <rFont val="宋体"/>
        <charset val="134"/>
      </rPr>
      <t>少数民族地区游牧民定居工程</t>
    </r>
  </si>
  <si>
    <r>
      <rPr>
        <sz val="11"/>
        <rFont val="Times New Roman"/>
        <charset val="134"/>
      </rPr>
      <t xml:space="preserve">      </t>
    </r>
    <r>
      <rPr>
        <sz val="11"/>
        <rFont val="宋体"/>
        <charset val="134"/>
      </rPr>
      <t>农村危房改造</t>
    </r>
  </si>
  <si>
    <r>
      <rPr>
        <sz val="11"/>
        <rFont val="Times New Roman"/>
        <charset val="134"/>
      </rPr>
      <t xml:space="preserve">      </t>
    </r>
    <r>
      <rPr>
        <sz val="11"/>
        <rFont val="宋体"/>
        <charset val="134"/>
      </rPr>
      <t>公共租赁住房</t>
    </r>
  </si>
  <si>
    <r>
      <rPr>
        <sz val="11"/>
        <rFont val="Times New Roman"/>
        <charset val="134"/>
      </rPr>
      <t xml:space="preserve">      </t>
    </r>
    <r>
      <rPr>
        <sz val="11"/>
        <rFont val="宋体"/>
        <charset val="134"/>
      </rPr>
      <t>保障性住房租金补贴</t>
    </r>
  </si>
  <si>
    <r>
      <rPr>
        <sz val="11"/>
        <rFont val="Times New Roman"/>
        <charset val="134"/>
      </rPr>
      <t xml:space="preserve">      </t>
    </r>
    <r>
      <rPr>
        <sz val="11"/>
        <rFont val="宋体"/>
        <charset val="134"/>
      </rPr>
      <t>老旧小区改造</t>
    </r>
  </si>
  <si>
    <r>
      <rPr>
        <sz val="11"/>
        <rFont val="Times New Roman"/>
        <charset val="134"/>
      </rPr>
      <t xml:space="preserve">      </t>
    </r>
    <r>
      <rPr>
        <sz val="11"/>
        <rFont val="宋体"/>
        <charset val="134"/>
      </rPr>
      <t>住房租赁市场发展</t>
    </r>
  </si>
  <si>
    <r>
      <rPr>
        <sz val="11"/>
        <rFont val="Times New Roman"/>
        <charset val="134"/>
      </rPr>
      <t xml:space="preserve">      </t>
    </r>
    <r>
      <rPr>
        <sz val="11"/>
        <rFont val="宋体"/>
        <charset val="134"/>
      </rPr>
      <t>其他保障性安居工程</t>
    </r>
  </si>
  <si>
    <r>
      <rPr>
        <sz val="11"/>
        <rFont val="Times New Roman"/>
        <charset val="134"/>
      </rPr>
      <t xml:space="preserve">    </t>
    </r>
    <r>
      <rPr>
        <sz val="11"/>
        <rFont val="宋体"/>
        <charset val="134"/>
      </rPr>
      <t>住房改革</t>
    </r>
  </si>
  <si>
    <r>
      <rPr>
        <sz val="11"/>
        <rFont val="Times New Roman"/>
        <charset val="134"/>
      </rPr>
      <t xml:space="preserve">      </t>
    </r>
    <r>
      <rPr>
        <sz val="11"/>
        <rFont val="宋体"/>
        <charset val="134"/>
      </rPr>
      <t>住房公积金</t>
    </r>
  </si>
  <si>
    <r>
      <rPr>
        <sz val="11"/>
        <rFont val="Times New Roman"/>
        <charset val="134"/>
      </rPr>
      <t xml:space="preserve">      </t>
    </r>
    <r>
      <rPr>
        <sz val="11"/>
        <rFont val="宋体"/>
        <charset val="134"/>
      </rPr>
      <t>提租补贴</t>
    </r>
  </si>
  <si>
    <r>
      <rPr>
        <sz val="11"/>
        <rFont val="Times New Roman"/>
        <charset val="134"/>
      </rPr>
      <t xml:space="preserve">      </t>
    </r>
    <r>
      <rPr>
        <sz val="11"/>
        <rFont val="宋体"/>
        <charset val="134"/>
      </rPr>
      <t>购房补贴</t>
    </r>
  </si>
  <si>
    <r>
      <rPr>
        <sz val="11"/>
        <rFont val="Times New Roman"/>
        <charset val="134"/>
      </rPr>
      <t xml:space="preserve">    </t>
    </r>
    <r>
      <rPr>
        <sz val="11"/>
        <rFont val="宋体"/>
        <charset val="134"/>
      </rPr>
      <t>城乡社区住宅</t>
    </r>
  </si>
  <si>
    <r>
      <rPr>
        <sz val="11"/>
        <rFont val="Times New Roman"/>
        <charset val="134"/>
      </rPr>
      <t xml:space="preserve">      </t>
    </r>
    <r>
      <rPr>
        <sz val="11"/>
        <rFont val="宋体"/>
        <charset val="134"/>
      </rPr>
      <t>公有住房建设和维修改造</t>
    </r>
  </si>
  <si>
    <r>
      <rPr>
        <sz val="11"/>
        <rFont val="Times New Roman"/>
        <charset val="134"/>
      </rPr>
      <t xml:space="preserve">      </t>
    </r>
    <r>
      <rPr>
        <sz val="11"/>
        <rFont val="宋体"/>
        <charset val="134"/>
      </rPr>
      <t>住房公积金管理</t>
    </r>
  </si>
  <si>
    <r>
      <rPr>
        <sz val="11"/>
        <rFont val="Times New Roman"/>
        <charset val="134"/>
      </rPr>
      <t xml:space="preserve">      </t>
    </r>
    <r>
      <rPr>
        <sz val="11"/>
        <rFont val="宋体"/>
        <charset val="134"/>
      </rPr>
      <t>其他城乡社区住宅</t>
    </r>
  </si>
  <si>
    <r>
      <rPr>
        <b/>
        <sz val="11"/>
        <rFont val="Times New Roman"/>
        <charset val="134"/>
      </rPr>
      <t xml:space="preserve">  </t>
    </r>
    <r>
      <rPr>
        <b/>
        <sz val="11"/>
        <rFont val="宋体"/>
        <charset val="134"/>
      </rPr>
      <t>二十、粮油物资储备支出</t>
    </r>
  </si>
  <si>
    <r>
      <rPr>
        <sz val="11"/>
        <rFont val="Times New Roman"/>
        <charset val="134"/>
      </rPr>
      <t xml:space="preserve">    </t>
    </r>
    <r>
      <rPr>
        <sz val="11"/>
        <rFont val="宋体"/>
        <charset val="134"/>
      </rPr>
      <t>粮油事务</t>
    </r>
  </si>
  <si>
    <r>
      <rPr>
        <sz val="11"/>
        <rFont val="Times New Roman"/>
        <charset val="134"/>
      </rPr>
      <t xml:space="preserve">      </t>
    </r>
    <r>
      <rPr>
        <sz val="11"/>
        <rFont val="宋体"/>
        <charset val="134"/>
      </rPr>
      <t>粮食财务与审计</t>
    </r>
  </si>
  <si>
    <r>
      <rPr>
        <sz val="11"/>
        <rFont val="Times New Roman"/>
        <charset val="134"/>
      </rPr>
      <t xml:space="preserve">      </t>
    </r>
    <r>
      <rPr>
        <sz val="11"/>
        <rFont val="宋体"/>
        <charset val="134"/>
      </rPr>
      <t>粮食信息统计</t>
    </r>
  </si>
  <si>
    <r>
      <rPr>
        <sz val="11"/>
        <rFont val="Times New Roman"/>
        <charset val="134"/>
      </rPr>
      <t xml:space="preserve">      </t>
    </r>
    <r>
      <rPr>
        <sz val="11"/>
        <rFont val="宋体"/>
        <charset val="134"/>
      </rPr>
      <t>粮食专项业务活动</t>
    </r>
  </si>
  <si>
    <r>
      <rPr>
        <sz val="11"/>
        <rFont val="Times New Roman"/>
        <charset val="134"/>
      </rPr>
      <t xml:space="preserve">      </t>
    </r>
    <r>
      <rPr>
        <sz val="11"/>
        <rFont val="宋体"/>
        <charset val="134"/>
      </rPr>
      <t>国家粮油差价补贴</t>
    </r>
  </si>
  <si>
    <r>
      <rPr>
        <sz val="11"/>
        <rFont val="Times New Roman"/>
        <charset val="134"/>
      </rPr>
      <t xml:space="preserve">      </t>
    </r>
    <r>
      <rPr>
        <sz val="11"/>
        <rFont val="宋体"/>
        <charset val="134"/>
      </rPr>
      <t>粮食财务挂账利息补贴</t>
    </r>
  </si>
  <si>
    <r>
      <rPr>
        <sz val="11"/>
        <rFont val="Times New Roman"/>
        <charset val="134"/>
      </rPr>
      <t xml:space="preserve">      </t>
    </r>
    <r>
      <rPr>
        <sz val="11"/>
        <rFont val="宋体"/>
        <charset val="134"/>
      </rPr>
      <t>粮食财务挂账消化款</t>
    </r>
  </si>
  <si>
    <r>
      <rPr>
        <sz val="11"/>
        <rFont val="Times New Roman"/>
        <charset val="134"/>
      </rPr>
      <t xml:space="preserve">      </t>
    </r>
    <r>
      <rPr>
        <sz val="11"/>
        <rFont val="宋体"/>
        <charset val="134"/>
      </rPr>
      <t>处理陈化粮补贴</t>
    </r>
  </si>
  <si>
    <r>
      <rPr>
        <sz val="11"/>
        <rFont val="Times New Roman"/>
        <charset val="134"/>
      </rPr>
      <t xml:space="preserve">      </t>
    </r>
    <r>
      <rPr>
        <sz val="11"/>
        <rFont val="宋体"/>
        <charset val="134"/>
      </rPr>
      <t>粮食风险基金</t>
    </r>
  </si>
  <si>
    <r>
      <rPr>
        <sz val="11"/>
        <rFont val="Times New Roman"/>
        <charset val="134"/>
      </rPr>
      <t xml:space="preserve">      </t>
    </r>
    <r>
      <rPr>
        <sz val="11"/>
        <rFont val="宋体"/>
        <charset val="134"/>
      </rPr>
      <t>粮油市场调控专项资金</t>
    </r>
  </si>
  <si>
    <r>
      <rPr>
        <sz val="11"/>
        <rFont val="Times New Roman"/>
        <charset val="134"/>
      </rPr>
      <t xml:space="preserve">      </t>
    </r>
    <r>
      <rPr>
        <sz val="11"/>
        <rFont val="宋体"/>
        <charset val="134"/>
      </rPr>
      <t>其他粮油事务</t>
    </r>
  </si>
  <si>
    <r>
      <rPr>
        <sz val="11"/>
        <rFont val="Times New Roman"/>
        <charset val="134"/>
      </rPr>
      <t xml:space="preserve">    </t>
    </r>
    <r>
      <rPr>
        <sz val="11"/>
        <rFont val="宋体"/>
        <charset val="134"/>
      </rPr>
      <t>物资事务</t>
    </r>
  </si>
  <si>
    <r>
      <rPr>
        <sz val="11"/>
        <rFont val="Times New Roman"/>
        <charset val="134"/>
      </rPr>
      <t xml:space="preserve">      </t>
    </r>
    <r>
      <rPr>
        <sz val="11"/>
        <rFont val="宋体"/>
        <charset val="134"/>
      </rPr>
      <t>铁路专用线</t>
    </r>
  </si>
  <si>
    <r>
      <rPr>
        <sz val="11"/>
        <rFont val="Times New Roman"/>
        <charset val="134"/>
      </rPr>
      <t xml:space="preserve">      </t>
    </r>
    <r>
      <rPr>
        <sz val="11"/>
        <rFont val="宋体"/>
        <charset val="134"/>
      </rPr>
      <t>护库武警和民兵</t>
    </r>
  </si>
  <si>
    <r>
      <rPr>
        <sz val="11"/>
        <rFont val="Times New Roman"/>
        <charset val="134"/>
      </rPr>
      <t xml:space="preserve">      </t>
    </r>
    <r>
      <rPr>
        <sz val="11"/>
        <rFont val="宋体"/>
        <charset val="134"/>
      </rPr>
      <t>物资保管与保养</t>
    </r>
  </si>
  <si>
    <r>
      <rPr>
        <sz val="11"/>
        <rFont val="Times New Roman"/>
        <charset val="134"/>
      </rPr>
      <t xml:space="preserve">      </t>
    </r>
    <r>
      <rPr>
        <sz val="11"/>
        <rFont val="宋体"/>
        <charset val="134"/>
      </rPr>
      <t>专项贷款利息</t>
    </r>
  </si>
  <si>
    <r>
      <rPr>
        <sz val="11"/>
        <rFont val="Times New Roman"/>
        <charset val="134"/>
      </rPr>
      <t xml:space="preserve">      </t>
    </r>
    <r>
      <rPr>
        <sz val="11"/>
        <rFont val="宋体"/>
        <charset val="134"/>
      </rPr>
      <t>物资转移</t>
    </r>
  </si>
  <si>
    <r>
      <rPr>
        <sz val="11"/>
        <rFont val="Times New Roman"/>
        <charset val="134"/>
      </rPr>
      <t xml:space="preserve">      </t>
    </r>
    <r>
      <rPr>
        <sz val="11"/>
        <rFont val="宋体"/>
        <charset val="134"/>
      </rPr>
      <t>物资轮换</t>
    </r>
  </si>
  <si>
    <r>
      <rPr>
        <sz val="11"/>
        <rFont val="Times New Roman"/>
        <charset val="134"/>
      </rPr>
      <t xml:space="preserve">      </t>
    </r>
    <r>
      <rPr>
        <sz val="11"/>
        <rFont val="宋体"/>
        <charset val="134"/>
      </rPr>
      <t>仓库建设</t>
    </r>
  </si>
  <si>
    <r>
      <rPr>
        <sz val="11"/>
        <rFont val="Times New Roman"/>
        <charset val="134"/>
      </rPr>
      <t xml:space="preserve">      </t>
    </r>
    <r>
      <rPr>
        <sz val="11"/>
        <rFont val="宋体"/>
        <charset val="134"/>
      </rPr>
      <t>仓库安防</t>
    </r>
  </si>
  <si>
    <r>
      <rPr>
        <sz val="11"/>
        <rFont val="Times New Roman"/>
        <charset val="134"/>
      </rPr>
      <t xml:space="preserve">      </t>
    </r>
    <r>
      <rPr>
        <sz val="11"/>
        <rFont val="宋体"/>
        <charset val="134"/>
      </rPr>
      <t>其他物资事务</t>
    </r>
  </si>
  <si>
    <r>
      <rPr>
        <sz val="11"/>
        <rFont val="Times New Roman"/>
        <charset val="134"/>
      </rPr>
      <t xml:space="preserve">    </t>
    </r>
    <r>
      <rPr>
        <sz val="11"/>
        <rFont val="宋体"/>
        <charset val="134"/>
      </rPr>
      <t>能源储备</t>
    </r>
  </si>
  <si>
    <r>
      <rPr>
        <sz val="11"/>
        <rFont val="Times New Roman"/>
        <charset val="134"/>
      </rPr>
      <t xml:space="preserve">      </t>
    </r>
    <r>
      <rPr>
        <sz val="11"/>
        <rFont val="宋体"/>
        <charset val="134"/>
      </rPr>
      <t>石油储备</t>
    </r>
  </si>
  <si>
    <r>
      <rPr>
        <sz val="11"/>
        <rFont val="Times New Roman"/>
        <charset val="134"/>
      </rPr>
      <t xml:space="preserve">      </t>
    </r>
    <r>
      <rPr>
        <sz val="11"/>
        <rFont val="宋体"/>
        <charset val="134"/>
      </rPr>
      <t>天然铀能源储备</t>
    </r>
  </si>
  <si>
    <r>
      <rPr>
        <sz val="11"/>
        <rFont val="Times New Roman"/>
        <charset val="134"/>
      </rPr>
      <t xml:space="preserve">      </t>
    </r>
    <r>
      <rPr>
        <sz val="11"/>
        <rFont val="宋体"/>
        <charset val="134"/>
      </rPr>
      <t>煤炭储备</t>
    </r>
  </si>
  <si>
    <r>
      <rPr>
        <sz val="11"/>
        <rFont val="Times New Roman"/>
        <charset val="134"/>
      </rPr>
      <t xml:space="preserve">      </t>
    </r>
    <r>
      <rPr>
        <sz val="11"/>
        <rFont val="宋体"/>
        <charset val="134"/>
      </rPr>
      <t>其他能源储备</t>
    </r>
  </si>
  <si>
    <r>
      <rPr>
        <sz val="11"/>
        <rFont val="Times New Roman"/>
        <charset val="134"/>
      </rPr>
      <t xml:space="preserve">    </t>
    </r>
    <r>
      <rPr>
        <sz val="11"/>
        <rFont val="宋体"/>
        <charset val="134"/>
      </rPr>
      <t>粮油储备</t>
    </r>
  </si>
  <si>
    <r>
      <rPr>
        <sz val="11"/>
        <rFont val="Times New Roman"/>
        <charset val="134"/>
      </rPr>
      <t xml:space="preserve">      </t>
    </r>
    <r>
      <rPr>
        <sz val="11"/>
        <rFont val="宋体"/>
        <charset val="134"/>
      </rPr>
      <t>储备粮油补贴</t>
    </r>
  </si>
  <si>
    <r>
      <rPr>
        <sz val="11"/>
        <rFont val="Times New Roman"/>
        <charset val="134"/>
      </rPr>
      <t xml:space="preserve">      </t>
    </r>
    <r>
      <rPr>
        <sz val="11"/>
        <rFont val="宋体"/>
        <charset val="134"/>
      </rPr>
      <t>储备粮油差价补贴</t>
    </r>
  </si>
  <si>
    <r>
      <rPr>
        <sz val="11"/>
        <rFont val="Times New Roman"/>
        <charset val="134"/>
      </rPr>
      <t xml:space="preserve">      </t>
    </r>
    <r>
      <rPr>
        <sz val="11"/>
        <rFont val="宋体"/>
        <charset val="134"/>
      </rPr>
      <t>储备粮（油</t>
    </r>
    <r>
      <rPr>
        <sz val="11"/>
        <rFont val="Times New Roman"/>
        <charset val="134"/>
      </rPr>
      <t>)</t>
    </r>
    <r>
      <rPr>
        <sz val="11"/>
        <rFont val="宋体"/>
        <charset val="134"/>
      </rPr>
      <t>库建设</t>
    </r>
  </si>
  <si>
    <r>
      <rPr>
        <sz val="11"/>
        <rFont val="Times New Roman"/>
        <charset val="134"/>
      </rPr>
      <t xml:space="preserve">      </t>
    </r>
    <r>
      <rPr>
        <sz val="11"/>
        <rFont val="宋体"/>
        <charset val="134"/>
      </rPr>
      <t>最低收购价政策</t>
    </r>
  </si>
  <si>
    <r>
      <rPr>
        <sz val="11"/>
        <rFont val="Times New Roman"/>
        <charset val="134"/>
      </rPr>
      <t xml:space="preserve">      </t>
    </r>
    <r>
      <rPr>
        <sz val="11"/>
        <rFont val="宋体"/>
        <charset val="134"/>
      </rPr>
      <t>其他粮油储备</t>
    </r>
  </si>
  <si>
    <r>
      <rPr>
        <sz val="11"/>
        <rFont val="Times New Roman"/>
        <charset val="134"/>
      </rPr>
      <t xml:space="preserve">    </t>
    </r>
    <r>
      <rPr>
        <sz val="11"/>
        <rFont val="宋体"/>
        <charset val="134"/>
      </rPr>
      <t>重要商品储备</t>
    </r>
  </si>
  <si>
    <r>
      <rPr>
        <sz val="11"/>
        <rFont val="Times New Roman"/>
        <charset val="134"/>
      </rPr>
      <t xml:space="preserve">      </t>
    </r>
    <r>
      <rPr>
        <sz val="11"/>
        <rFont val="宋体"/>
        <charset val="134"/>
      </rPr>
      <t>棉花储备</t>
    </r>
  </si>
  <si>
    <r>
      <rPr>
        <sz val="11"/>
        <rFont val="Times New Roman"/>
        <charset val="134"/>
      </rPr>
      <t xml:space="preserve">      </t>
    </r>
    <r>
      <rPr>
        <sz val="11"/>
        <rFont val="宋体"/>
        <charset val="134"/>
      </rPr>
      <t>食糖储备</t>
    </r>
  </si>
  <si>
    <r>
      <rPr>
        <sz val="11"/>
        <rFont val="Times New Roman"/>
        <charset val="134"/>
      </rPr>
      <t xml:space="preserve">      </t>
    </r>
    <r>
      <rPr>
        <sz val="11"/>
        <rFont val="宋体"/>
        <charset val="134"/>
      </rPr>
      <t>肉类储备</t>
    </r>
  </si>
  <si>
    <r>
      <rPr>
        <sz val="11"/>
        <rFont val="Times New Roman"/>
        <charset val="134"/>
      </rPr>
      <t xml:space="preserve">      </t>
    </r>
    <r>
      <rPr>
        <sz val="11"/>
        <rFont val="宋体"/>
        <charset val="134"/>
      </rPr>
      <t>化肥储备</t>
    </r>
  </si>
  <si>
    <r>
      <rPr>
        <sz val="11"/>
        <rFont val="Times New Roman"/>
        <charset val="134"/>
      </rPr>
      <t xml:space="preserve">      </t>
    </r>
    <r>
      <rPr>
        <sz val="11"/>
        <rFont val="宋体"/>
        <charset val="134"/>
      </rPr>
      <t>农药储备</t>
    </r>
  </si>
  <si>
    <r>
      <rPr>
        <sz val="11"/>
        <rFont val="Times New Roman"/>
        <charset val="134"/>
      </rPr>
      <t xml:space="preserve">      </t>
    </r>
    <r>
      <rPr>
        <sz val="11"/>
        <rFont val="宋体"/>
        <charset val="134"/>
      </rPr>
      <t>边销茶储备</t>
    </r>
  </si>
  <si>
    <r>
      <rPr>
        <sz val="11"/>
        <rFont val="Times New Roman"/>
        <charset val="134"/>
      </rPr>
      <t xml:space="preserve">      </t>
    </r>
    <r>
      <rPr>
        <sz val="11"/>
        <rFont val="宋体"/>
        <charset val="134"/>
      </rPr>
      <t>羊毛储备</t>
    </r>
  </si>
  <si>
    <r>
      <rPr>
        <sz val="11"/>
        <rFont val="Times New Roman"/>
        <charset val="134"/>
      </rPr>
      <t xml:space="preserve">      </t>
    </r>
    <r>
      <rPr>
        <sz val="11"/>
        <rFont val="宋体"/>
        <charset val="134"/>
      </rPr>
      <t>医药储备</t>
    </r>
  </si>
  <si>
    <r>
      <rPr>
        <sz val="11"/>
        <rFont val="Times New Roman"/>
        <charset val="134"/>
      </rPr>
      <t xml:space="preserve">      </t>
    </r>
    <r>
      <rPr>
        <sz val="11"/>
        <rFont val="宋体"/>
        <charset val="134"/>
      </rPr>
      <t>食盐储备</t>
    </r>
  </si>
  <si>
    <r>
      <rPr>
        <sz val="11"/>
        <rFont val="Times New Roman"/>
        <charset val="134"/>
      </rPr>
      <t xml:space="preserve">      </t>
    </r>
    <r>
      <rPr>
        <sz val="11"/>
        <rFont val="宋体"/>
        <charset val="134"/>
      </rPr>
      <t>战略物资储备</t>
    </r>
  </si>
  <si>
    <r>
      <rPr>
        <sz val="11"/>
        <rFont val="Times New Roman"/>
        <charset val="134"/>
      </rPr>
      <t xml:space="preserve">      </t>
    </r>
    <r>
      <rPr>
        <sz val="11"/>
        <rFont val="宋体"/>
        <charset val="134"/>
      </rPr>
      <t>应急物资储备</t>
    </r>
  </si>
  <si>
    <r>
      <rPr>
        <sz val="11"/>
        <rFont val="Times New Roman"/>
        <charset val="134"/>
      </rPr>
      <t xml:space="preserve">      </t>
    </r>
    <r>
      <rPr>
        <sz val="11"/>
        <rFont val="宋体"/>
        <charset val="134"/>
      </rPr>
      <t>其他重要商品储备</t>
    </r>
  </si>
  <si>
    <r>
      <rPr>
        <b/>
        <sz val="11"/>
        <rFont val="Times New Roman"/>
        <charset val="134"/>
      </rPr>
      <t xml:space="preserve">  </t>
    </r>
    <r>
      <rPr>
        <b/>
        <sz val="11"/>
        <rFont val="宋体"/>
        <charset val="134"/>
      </rPr>
      <t>二十一、灾害防治及应急管理支出</t>
    </r>
  </si>
  <si>
    <r>
      <rPr>
        <sz val="11"/>
        <rFont val="Times New Roman"/>
        <charset val="134"/>
      </rPr>
      <t xml:space="preserve">    </t>
    </r>
    <r>
      <rPr>
        <sz val="11"/>
        <rFont val="宋体"/>
        <charset val="134"/>
      </rPr>
      <t>应急管理事务</t>
    </r>
  </si>
  <si>
    <r>
      <rPr>
        <sz val="11"/>
        <rFont val="Times New Roman"/>
        <charset val="134"/>
      </rPr>
      <t xml:space="preserve">      </t>
    </r>
    <r>
      <rPr>
        <sz val="11"/>
        <rFont val="宋体"/>
        <charset val="134"/>
      </rPr>
      <t>灾害风险防治</t>
    </r>
  </si>
  <si>
    <r>
      <rPr>
        <sz val="11"/>
        <rFont val="Times New Roman"/>
        <charset val="134"/>
      </rPr>
      <t xml:space="preserve">      </t>
    </r>
    <r>
      <rPr>
        <sz val="11"/>
        <rFont val="宋体"/>
        <charset val="134"/>
      </rPr>
      <t>国务院安委会专项</t>
    </r>
  </si>
  <si>
    <r>
      <rPr>
        <sz val="11"/>
        <rFont val="Times New Roman"/>
        <charset val="134"/>
      </rPr>
      <t xml:space="preserve">      </t>
    </r>
    <r>
      <rPr>
        <sz val="11"/>
        <rFont val="宋体"/>
        <charset val="134"/>
      </rPr>
      <t>安全监管</t>
    </r>
  </si>
  <si>
    <r>
      <rPr>
        <sz val="11"/>
        <rFont val="Times New Roman"/>
        <charset val="134"/>
      </rPr>
      <t xml:space="preserve">      </t>
    </r>
    <r>
      <rPr>
        <sz val="11"/>
        <rFont val="宋体"/>
        <charset val="134"/>
      </rPr>
      <t>安全生产基础</t>
    </r>
  </si>
  <si>
    <r>
      <rPr>
        <sz val="11"/>
        <rFont val="Times New Roman"/>
        <charset val="134"/>
      </rPr>
      <t xml:space="preserve">      </t>
    </r>
    <r>
      <rPr>
        <sz val="11"/>
        <rFont val="宋体"/>
        <charset val="134"/>
      </rPr>
      <t>应急救援</t>
    </r>
  </si>
  <si>
    <r>
      <rPr>
        <sz val="11"/>
        <rFont val="Times New Roman"/>
        <charset val="134"/>
      </rPr>
      <t xml:space="preserve">      </t>
    </r>
    <r>
      <rPr>
        <sz val="11"/>
        <rFont val="宋体"/>
        <charset val="134"/>
      </rPr>
      <t>应急管理</t>
    </r>
  </si>
  <si>
    <r>
      <rPr>
        <sz val="11"/>
        <rFont val="Times New Roman"/>
        <charset val="134"/>
      </rPr>
      <t xml:space="preserve">      </t>
    </r>
    <r>
      <rPr>
        <sz val="11"/>
        <rFont val="宋体"/>
        <charset val="134"/>
      </rPr>
      <t>其他应急管理</t>
    </r>
  </si>
  <si>
    <r>
      <rPr>
        <sz val="11"/>
        <rFont val="Times New Roman"/>
        <charset val="134"/>
      </rPr>
      <t xml:space="preserve">    </t>
    </r>
    <r>
      <rPr>
        <sz val="11"/>
        <rFont val="宋体"/>
        <charset val="134"/>
      </rPr>
      <t>消防事务</t>
    </r>
  </si>
  <si>
    <r>
      <rPr>
        <sz val="11"/>
        <rFont val="Times New Roman"/>
        <charset val="134"/>
      </rPr>
      <t xml:space="preserve">      </t>
    </r>
    <r>
      <rPr>
        <sz val="11"/>
        <rFont val="宋体"/>
        <charset val="134"/>
      </rPr>
      <t>消防应急救援</t>
    </r>
  </si>
  <si>
    <r>
      <rPr>
        <sz val="11"/>
        <rFont val="Times New Roman"/>
        <charset val="134"/>
      </rPr>
      <t xml:space="preserve">      </t>
    </r>
    <r>
      <rPr>
        <sz val="11"/>
        <rFont val="宋体"/>
        <charset val="134"/>
      </rPr>
      <t>其他消防事务</t>
    </r>
  </si>
  <si>
    <r>
      <rPr>
        <sz val="11"/>
        <rFont val="Times New Roman"/>
        <charset val="134"/>
      </rPr>
      <t xml:space="preserve">    </t>
    </r>
    <r>
      <rPr>
        <sz val="11"/>
        <rFont val="宋体"/>
        <charset val="134"/>
      </rPr>
      <t>森林消防事务</t>
    </r>
  </si>
  <si>
    <r>
      <rPr>
        <sz val="11"/>
        <rFont val="Times New Roman"/>
        <charset val="134"/>
      </rPr>
      <t xml:space="preserve">      </t>
    </r>
    <r>
      <rPr>
        <sz val="11"/>
        <rFont val="宋体"/>
        <charset val="134"/>
      </rPr>
      <t>森林消防应急救援</t>
    </r>
  </si>
  <si>
    <r>
      <rPr>
        <sz val="11"/>
        <rFont val="Times New Roman"/>
        <charset val="134"/>
      </rPr>
      <t xml:space="preserve">      </t>
    </r>
    <r>
      <rPr>
        <sz val="11"/>
        <rFont val="宋体"/>
        <charset val="134"/>
      </rPr>
      <t>其他森林消防事务</t>
    </r>
  </si>
  <si>
    <r>
      <rPr>
        <sz val="11"/>
        <rFont val="Times New Roman"/>
        <charset val="134"/>
      </rPr>
      <t xml:space="preserve">    </t>
    </r>
    <r>
      <rPr>
        <sz val="11"/>
        <rFont val="宋体"/>
        <charset val="134"/>
      </rPr>
      <t>煤矿安全</t>
    </r>
  </si>
  <si>
    <r>
      <rPr>
        <sz val="11"/>
        <rFont val="Times New Roman"/>
        <charset val="134"/>
      </rPr>
      <t xml:space="preserve">      </t>
    </r>
    <r>
      <rPr>
        <sz val="11"/>
        <rFont val="宋体"/>
        <charset val="134"/>
      </rPr>
      <t>煤矿安全监察事务</t>
    </r>
  </si>
  <si>
    <r>
      <rPr>
        <sz val="11"/>
        <rFont val="Times New Roman"/>
        <charset val="134"/>
      </rPr>
      <t xml:space="preserve">      </t>
    </r>
    <r>
      <rPr>
        <sz val="11"/>
        <rFont val="宋体"/>
        <charset val="134"/>
      </rPr>
      <t>煤矿应急救援事务</t>
    </r>
  </si>
  <si>
    <r>
      <rPr>
        <sz val="11"/>
        <rFont val="Times New Roman"/>
        <charset val="134"/>
      </rPr>
      <t xml:space="preserve">      </t>
    </r>
    <r>
      <rPr>
        <sz val="11"/>
        <rFont val="宋体"/>
        <charset val="134"/>
      </rPr>
      <t>其他煤矿安全</t>
    </r>
  </si>
  <si>
    <r>
      <rPr>
        <sz val="11"/>
        <rFont val="Times New Roman"/>
        <charset val="134"/>
      </rPr>
      <t xml:space="preserve">    </t>
    </r>
    <r>
      <rPr>
        <sz val="11"/>
        <rFont val="宋体"/>
        <charset val="134"/>
      </rPr>
      <t>地震事务</t>
    </r>
  </si>
  <si>
    <r>
      <rPr>
        <sz val="11"/>
        <rFont val="Times New Roman"/>
        <charset val="134"/>
      </rPr>
      <t xml:space="preserve">      </t>
    </r>
    <r>
      <rPr>
        <sz val="11"/>
        <rFont val="宋体"/>
        <charset val="134"/>
      </rPr>
      <t>地震监测</t>
    </r>
  </si>
  <si>
    <r>
      <rPr>
        <sz val="11"/>
        <rFont val="Times New Roman"/>
        <charset val="134"/>
      </rPr>
      <t xml:space="preserve">      </t>
    </r>
    <r>
      <rPr>
        <sz val="11"/>
        <rFont val="宋体"/>
        <charset val="134"/>
      </rPr>
      <t>地震预测预报</t>
    </r>
  </si>
  <si>
    <r>
      <rPr>
        <sz val="11"/>
        <rFont val="Times New Roman"/>
        <charset val="134"/>
      </rPr>
      <t xml:space="preserve">      </t>
    </r>
    <r>
      <rPr>
        <sz val="11"/>
        <rFont val="宋体"/>
        <charset val="134"/>
      </rPr>
      <t>地震灾害预防</t>
    </r>
  </si>
  <si>
    <r>
      <rPr>
        <sz val="11"/>
        <rFont val="Times New Roman"/>
        <charset val="134"/>
      </rPr>
      <t xml:space="preserve">      </t>
    </r>
    <r>
      <rPr>
        <sz val="11"/>
        <rFont val="宋体"/>
        <charset val="134"/>
      </rPr>
      <t>地震应急救援</t>
    </r>
  </si>
  <si>
    <r>
      <rPr>
        <sz val="11"/>
        <rFont val="Times New Roman"/>
        <charset val="134"/>
      </rPr>
      <t xml:space="preserve">      </t>
    </r>
    <r>
      <rPr>
        <sz val="11"/>
        <rFont val="宋体"/>
        <charset val="134"/>
      </rPr>
      <t>地震环境探察</t>
    </r>
  </si>
  <si>
    <r>
      <rPr>
        <sz val="11"/>
        <rFont val="Times New Roman"/>
        <charset val="134"/>
      </rPr>
      <t xml:space="preserve">      </t>
    </r>
    <r>
      <rPr>
        <sz val="11"/>
        <rFont val="宋体"/>
        <charset val="134"/>
      </rPr>
      <t>防震减灾信息管理</t>
    </r>
  </si>
  <si>
    <r>
      <rPr>
        <sz val="11"/>
        <rFont val="Times New Roman"/>
        <charset val="134"/>
      </rPr>
      <t xml:space="preserve">      </t>
    </r>
    <r>
      <rPr>
        <sz val="11"/>
        <rFont val="宋体"/>
        <charset val="134"/>
      </rPr>
      <t>防震减灾基础管理</t>
    </r>
  </si>
  <si>
    <r>
      <rPr>
        <sz val="11"/>
        <rFont val="Times New Roman"/>
        <charset val="134"/>
      </rPr>
      <t xml:space="preserve">      </t>
    </r>
    <r>
      <rPr>
        <sz val="11"/>
        <rFont val="宋体"/>
        <charset val="134"/>
      </rPr>
      <t>地震事业机构</t>
    </r>
    <r>
      <rPr>
        <sz val="11"/>
        <rFont val="Times New Roman"/>
        <charset val="134"/>
      </rPr>
      <t xml:space="preserve"> </t>
    </r>
  </si>
  <si>
    <r>
      <rPr>
        <sz val="11"/>
        <rFont val="Times New Roman"/>
        <charset val="134"/>
      </rPr>
      <t xml:space="preserve">      </t>
    </r>
    <r>
      <rPr>
        <sz val="11"/>
        <rFont val="宋体"/>
        <charset val="134"/>
      </rPr>
      <t>其他地震事务</t>
    </r>
  </si>
  <si>
    <r>
      <rPr>
        <sz val="11"/>
        <rFont val="Times New Roman"/>
        <charset val="134"/>
      </rPr>
      <t xml:space="preserve">    </t>
    </r>
    <r>
      <rPr>
        <sz val="11"/>
        <rFont val="宋体"/>
        <charset val="134"/>
      </rPr>
      <t>自然灾害防治</t>
    </r>
  </si>
  <si>
    <r>
      <rPr>
        <sz val="11"/>
        <rFont val="Times New Roman"/>
        <charset val="134"/>
      </rPr>
      <t xml:space="preserve">      </t>
    </r>
    <r>
      <rPr>
        <sz val="11"/>
        <rFont val="宋体"/>
        <charset val="134"/>
      </rPr>
      <t>地质灾害防治</t>
    </r>
  </si>
  <si>
    <r>
      <rPr>
        <sz val="11"/>
        <rFont val="Times New Roman"/>
        <charset val="134"/>
      </rPr>
      <t xml:space="preserve">      </t>
    </r>
    <r>
      <rPr>
        <sz val="11"/>
        <rFont val="宋体"/>
        <charset val="134"/>
      </rPr>
      <t>森林草原防灾减灾</t>
    </r>
  </si>
  <si>
    <r>
      <rPr>
        <sz val="11"/>
        <rFont val="Times New Roman"/>
        <charset val="134"/>
      </rPr>
      <t xml:space="preserve">      </t>
    </r>
    <r>
      <rPr>
        <sz val="11"/>
        <rFont val="宋体"/>
        <charset val="134"/>
      </rPr>
      <t>其他自然灾害防治</t>
    </r>
  </si>
  <si>
    <r>
      <rPr>
        <sz val="11"/>
        <rFont val="Times New Roman"/>
        <charset val="134"/>
      </rPr>
      <t xml:space="preserve">    </t>
    </r>
    <r>
      <rPr>
        <sz val="11"/>
        <rFont val="宋体"/>
        <charset val="134"/>
      </rPr>
      <t>自然灾害救灾及恢复重建</t>
    </r>
  </si>
  <si>
    <r>
      <rPr>
        <sz val="11"/>
        <rFont val="Times New Roman"/>
        <charset val="134"/>
      </rPr>
      <t xml:space="preserve">      </t>
    </r>
    <r>
      <rPr>
        <sz val="11"/>
        <rFont val="宋体"/>
        <charset val="134"/>
      </rPr>
      <t>中央自然灾害生活补助</t>
    </r>
  </si>
  <si>
    <r>
      <rPr>
        <sz val="11"/>
        <rFont val="Times New Roman"/>
        <charset val="134"/>
      </rPr>
      <t xml:space="preserve">      </t>
    </r>
    <r>
      <rPr>
        <sz val="11"/>
        <rFont val="宋体"/>
        <charset val="134"/>
      </rPr>
      <t>地方自然灾害生活补助</t>
    </r>
  </si>
  <si>
    <r>
      <rPr>
        <sz val="11"/>
        <rFont val="Times New Roman"/>
        <charset val="134"/>
      </rPr>
      <t xml:space="preserve">      </t>
    </r>
    <r>
      <rPr>
        <sz val="11"/>
        <rFont val="宋体"/>
        <charset val="134"/>
      </rPr>
      <t>自然灾害救灾补助</t>
    </r>
  </si>
  <si>
    <r>
      <rPr>
        <sz val="11"/>
        <rFont val="Times New Roman"/>
        <charset val="134"/>
      </rPr>
      <t xml:space="preserve">      </t>
    </r>
    <r>
      <rPr>
        <sz val="11"/>
        <rFont val="宋体"/>
        <charset val="134"/>
      </rPr>
      <t>自然灾害灾后重建补助</t>
    </r>
  </si>
  <si>
    <r>
      <rPr>
        <sz val="11"/>
        <rFont val="Times New Roman"/>
        <charset val="134"/>
      </rPr>
      <t xml:space="preserve">      </t>
    </r>
    <r>
      <rPr>
        <sz val="11"/>
        <rFont val="宋体"/>
        <charset val="134"/>
      </rPr>
      <t>其他自然灾害生活救助</t>
    </r>
  </si>
  <si>
    <r>
      <rPr>
        <sz val="11"/>
        <rFont val="Times New Roman"/>
        <charset val="134"/>
      </rPr>
      <t xml:space="preserve">    </t>
    </r>
    <r>
      <rPr>
        <sz val="11"/>
        <rFont val="宋体"/>
        <charset val="134"/>
      </rPr>
      <t>其他灾害防治及应急管理</t>
    </r>
  </si>
  <si>
    <t>二十二、预备费</t>
  </si>
  <si>
    <r>
      <rPr>
        <b/>
        <sz val="11"/>
        <rFont val="宋体"/>
        <charset val="134"/>
      </rPr>
      <t>二十三、</t>
    </r>
    <r>
      <rPr>
        <b/>
        <sz val="11"/>
        <rFont val="Times New Roman"/>
        <charset val="134"/>
      </rPr>
      <t xml:space="preserve"> </t>
    </r>
    <r>
      <rPr>
        <b/>
        <sz val="11"/>
        <rFont val="宋体"/>
        <charset val="134"/>
      </rPr>
      <t>债务付息支出</t>
    </r>
  </si>
  <si>
    <r>
      <rPr>
        <sz val="11"/>
        <rFont val="Times New Roman"/>
        <charset val="134"/>
      </rPr>
      <t xml:space="preserve">    </t>
    </r>
    <r>
      <rPr>
        <sz val="11"/>
        <rFont val="宋体"/>
        <charset val="134"/>
      </rPr>
      <t>中央政府国内债务付息</t>
    </r>
  </si>
  <si>
    <r>
      <rPr>
        <sz val="11"/>
        <rFont val="Times New Roman"/>
        <charset val="134"/>
      </rPr>
      <t xml:space="preserve">    </t>
    </r>
    <r>
      <rPr>
        <sz val="11"/>
        <rFont val="宋体"/>
        <charset val="134"/>
      </rPr>
      <t>中央政府国外债务付息</t>
    </r>
  </si>
  <si>
    <r>
      <rPr>
        <sz val="11"/>
        <rFont val="Times New Roman"/>
        <charset val="134"/>
      </rPr>
      <t xml:space="preserve">    </t>
    </r>
    <r>
      <rPr>
        <sz val="11"/>
        <rFont val="宋体"/>
        <charset val="134"/>
      </rPr>
      <t>地方政府一般债务付息</t>
    </r>
  </si>
  <si>
    <r>
      <rPr>
        <sz val="11"/>
        <rFont val="Times New Roman"/>
        <charset val="134"/>
      </rPr>
      <t xml:space="preserve">      </t>
    </r>
    <r>
      <rPr>
        <sz val="11"/>
        <rFont val="宋体"/>
        <charset val="134"/>
      </rPr>
      <t>地方政府一般债券付息</t>
    </r>
  </si>
  <si>
    <r>
      <rPr>
        <sz val="11"/>
        <rFont val="Times New Roman"/>
        <charset val="134"/>
      </rPr>
      <t xml:space="preserve">      </t>
    </r>
    <r>
      <rPr>
        <sz val="11"/>
        <rFont val="宋体"/>
        <charset val="134"/>
      </rPr>
      <t>地方政府向外国政府借款付息</t>
    </r>
  </si>
  <si>
    <r>
      <rPr>
        <sz val="11"/>
        <rFont val="Times New Roman"/>
        <charset val="134"/>
      </rPr>
      <t xml:space="preserve">      </t>
    </r>
    <r>
      <rPr>
        <sz val="11"/>
        <rFont val="宋体"/>
        <charset val="134"/>
      </rPr>
      <t>地方政府向国际组织借款付息</t>
    </r>
  </si>
  <si>
    <r>
      <rPr>
        <sz val="11"/>
        <rFont val="Times New Roman"/>
        <charset val="134"/>
      </rPr>
      <t xml:space="preserve">      </t>
    </r>
    <r>
      <rPr>
        <sz val="11"/>
        <rFont val="宋体"/>
        <charset val="134"/>
      </rPr>
      <t>地方政府其他一般债务付息</t>
    </r>
  </si>
  <si>
    <r>
      <rPr>
        <b/>
        <sz val="11"/>
        <rFont val="宋体"/>
        <charset val="134"/>
      </rPr>
      <t>二十四、</t>
    </r>
    <r>
      <rPr>
        <b/>
        <sz val="11"/>
        <rFont val="Times New Roman"/>
        <charset val="134"/>
      </rPr>
      <t xml:space="preserve"> </t>
    </r>
    <r>
      <rPr>
        <b/>
        <sz val="11"/>
        <rFont val="宋体"/>
        <charset val="134"/>
      </rPr>
      <t>债务发行费用支出</t>
    </r>
  </si>
  <si>
    <r>
      <rPr>
        <sz val="11"/>
        <rFont val="Times New Roman"/>
        <charset val="134"/>
      </rPr>
      <t xml:space="preserve">    </t>
    </r>
    <r>
      <rPr>
        <sz val="11"/>
        <rFont val="宋体"/>
        <charset val="134"/>
      </rPr>
      <t>中央政府国内债务发行费用</t>
    </r>
  </si>
  <si>
    <r>
      <rPr>
        <sz val="11"/>
        <rFont val="Times New Roman"/>
        <charset val="134"/>
      </rPr>
      <t xml:space="preserve">    </t>
    </r>
    <r>
      <rPr>
        <sz val="11"/>
        <rFont val="宋体"/>
        <charset val="134"/>
      </rPr>
      <t>中央政府国外债务发行费用</t>
    </r>
  </si>
  <si>
    <r>
      <rPr>
        <sz val="11"/>
        <rFont val="Times New Roman"/>
        <charset val="134"/>
      </rPr>
      <t xml:space="preserve">    </t>
    </r>
    <r>
      <rPr>
        <sz val="11"/>
        <rFont val="宋体"/>
        <charset val="134"/>
      </rPr>
      <t>地方政府一般债务发行费用</t>
    </r>
  </si>
  <si>
    <r>
      <rPr>
        <b/>
        <sz val="12"/>
        <rFont val="宋体"/>
        <charset val="134"/>
      </rPr>
      <t>二十五、</t>
    </r>
    <r>
      <rPr>
        <b/>
        <sz val="12"/>
        <rFont val="Times New Roman"/>
        <charset val="134"/>
      </rPr>
      <t xml:space="preserve"> </t>
    </r>
    <r>
      <rPr>
        <b/>
        <sz val="12"/>
        <rFont val="宋体"/>
        <charset val="134"/>
      </rPr>
      <t>其他</t>
    </r>
  </si>
  <si>
    <r>
      <rPr>
        <sz val="11"/>
        <rFont val="Times New Roman"/>
        <charset val="134"/>
      </rPr>
      <t xml:space="preserve">    </t>
    </r>
    <r>
      <rPr>
        <sz val="11"/>
        <rFont val="宋体"/>
        <charset val="134"/>
      </rPr>
      <t>年初预留</t>
    </r>
  </si>
  <si>
    <r>
      <rPr>
        <sz val="11"/>
        <rFont val="Times New Roman"/>
        <charset val="134"/>
      </rPr>
      <t xml:space="preserve">    </t>
    </r>
    <r>
      <rPr>
        <sz val="11"/>
        <rFont val="宋体"/>
        <charset val="134"/>
      </rPr>
      <t>其他支出</t>
    </r>
  </si>
  <si>
    <r>
      <rPr>
        <b/>
        <sz val="11"/>
        <rFont val="宋体"/>
        <charset val="134"/>
      </rPr>
      <t>支出合计</t>
    </r>
  </si>
  <si>
    <r>
      <rPr>
        <sz val="11"/>
        <rFont val="宋体"/>
        <charset val="134"/>
      </rPr>
      <t>政府决算公开</t>
    </r>
    <r>
      <rPr>
        <sz val="11"/>
        <rFont val="Times New Roman"/>
        <charset val="134"/>
      </rPr>
      <t>04</t>
    </r>
    <r>
      <rPr>
        <sz val="11"/>
        <rFont val="宋体"/>
        <charset val="134"/>
      </rPr>
      <t>表</t>
    </r>
  </si>
  <si>
    <t>一般公共预算本级基本支出决算表</t>
  </si>
  <si>
    <t>一、机关工资福利支出</t>
  </si>
  <si>
    <t xml:space="preserve">  工资奖金津补贴</t>
  </si>
  <si>
    <t xml:space="preserve">  社会保障缴费</t>
  </si>
  <si>
    <t xml:space="preserve">  住房公积金</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</si>
  <si>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</si>
  <si>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</si>
  <si>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</si>
  <si>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</si>
  <si>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</si>
  <si>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</si>
  <si>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</si>
  <si>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</si>
  <si>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</si>
  <si>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</si>
  <si>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</si>
  <si>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</si>
  <si>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</si>
  <si>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</si>
  <si>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</si>
  <si>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</si>
  <si>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</si>
  <si>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</si>
  <si>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</si>
  <si>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</si>
  <si>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</si>
  <si>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</si>
  <si>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</si>
  <si>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</si>
  <si>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</si>
  <si>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</si>
  <si>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</si>
  <si>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</si>
  <si>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</si>
  <si>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</si>
  <si>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</si>
  <si>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</si>
  <si>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</si>
  <si>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</si>
  <si>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</si>
  <si>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</si>
  <si>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</si>
  <si>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</si>
  <si>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</si>
  <si>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</si>
  <si>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</si>
  <si>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八、对社会保障基金补助</t>
  </si>
  <si>
    <t xml:space="preserve">  对社会保险基金补助</t>
  </si>
  <si>
    <t>九、债务利息及费用支出</t>
  </si>
  <si>
    <t xml:space="preserve">  国内债务付息</t>
  </si>
  <si>
    <t xml:space="preserve">  国外债务付息</t>
  </si>
  <si>
    <t xml:space="preserve">  国内债务发行费用</t>
  </si>
  <si>
    <t xml:space="preserve">  国外债务发行费用</t>
  </si>
  <si>
    <t>十、其他支出</t>
  </si>
  <si>
    <t xml:space="preserve">  赠与</t>
  </si>
  <si>
    <t xml:space="preserve">  国家赔偿费用支出</t>
  </si>
  <si>
    <t xml:space="preserve">  对民间非营利组织和群众性自治组织补贴</t>
  </si>
  <si>
    <t xml:space="preserve">  其他支出</t>
  </si>
  <si>
    <t>十一、预备费</t>
  </si>
  <si>
    <r>
      <rPr>
        <sz val="11"/>
        <rFont val="宋体"/>
        <charset val="134"/>
      </rPr>
      <t>政府决算公开</t>
    </r>
    <r>
      <rPr>
        <sz val="11"/>
        <rFont val="Times New Roman"/>
        <charset val="134"/>
      </rPr>
      <t>05</t>
    </r>
    <r>
      <rPr>
        <sz val="11"/>
        <rFont val="宋体"/>
        <charset val="134"/>
      </rPr>
      <t>表</t>
    </r>
  </si>
  <si>
    <r>
      <rPr>
        <sz val="11"/>
        <rFont val="宋体"/>
        <charset val="134"/>
      </rPr>
      <t>一、税收返还</t>
    </r>
  </si>
  <si>
    <r>
      <rPr>
        <sz val="11"/>
        <rFont val="宋体"/>
        <charset val="134"/>
      </rPr>
      <t>增值税和消费税返还等</t>
    </r>
  </si>
  <si>
    <r>
      <rPr>
        <sz val="11"/>
        <rFont val="宋体"/>
        <charset val="134"/>
      </rPr>
      <t>所得税基数返还</t>
    </r>
  </si>
  <si>
    <r>
      <rPr>
        <sz val="11"/>
        <rFont val="宋体"/>
        <charset val="134"/>
      </rPr>
      <t>成品油税费改革税收返还</t>
    </r>
  </si>
  <si>
    <t>其他税收返还</t>
  </si>
  <si>
    <r>
      <rPr>
        <sz val="11"/>
        <rFont val="宋体"/>
        <charset val="134"/>
      </rPr>
      <t>二、一般性转移支付</t>
    </r>
  </si>
  <si>
    <t>体制补助收入</t>
  </si>
  <si>
    <t>均衡性转移支付收入</t>
  </si>
  <si>
    <t>县级基本财力保障机制奖补资金收入</t>
  </si>
  <si>
    <t>结算补助收入</t>
  </si>
  <si>
    <t>资源枯竭型城市转移支付补助收入</t>
  </si>
  <si>
    <t>企业事业单位划转补助收入</t>
  </si>
  <si>
    <t>成品油价格和税费改革转移支付补助收入</t>
  </si>
  <si>
    <t>基层公检法司转移支付收入</t>
  </si>
  <si>
    <t>义务教育等转移支付收入</t>
  </si>
  <si>
    <t>基本养老保险和低保等转移支付收入</t>
  </si>
  <si>
    <t>城乡居民医疗保险转移支付收入</t>
  </si>
  <si>
    <t>农村综合改革转移支付收入</t>
  </si>
  <si>
    <t>产粮（油）大县奖励资金收入</t>
  </si>
  <si>
    <t>重点生态功能区转移支付收入</t>
  </si>
  <si>
    <t>固定数额补助收入</t>
  </si>
  <si>
    <t>革命老区转移支付收入</t>
  </si>
  <si>
    <t>民族地区转移支付收入</t>
  </si>
  <si>
    <t>贫困地区转移支付收入</t>
  </si>
  <si>
    <t>公共安全共同财政事权转移支付收入</t>
  </si>
  <si>
    <t>教育共同财政事权转移支付收入</t>
  </si>
  <si>
    <t>科学技术共同财政事权转移支付收入</t>
  </si>
  <si>
    <t>文化旅游体育与传媒共同财政事权转移支付收入</t>
  </si>
  <si>
    <t>社会保障与就业共同财政事权转移支付收入</t>
  </si>
  <si>
    <t>卫生健康共同财政事权转移支付收入</t>
  </si>
  <si>
    <t>节能环保共同财政事权转移支付收入</t>
  </si>
  <si>
    <t>农林水共同财政事权转移支付收入</t>
  </si>
  <si>
    <t>交通运输共同财政事权转移支付收入</t>
  </si>
  <si>
    <t>住房保障共同财政事权转移支付收入</t>
  </si>
  <si>
    <t>粮油物资储备共同财政事权转移支付收入</t>
  </si>
  <si>
    <t>其他共同财政事权转移支付收入</t>
  </si>
  <si>
    <t>其他一般性转移支付收入</t>
  </si>
  <si>
    <r>
      <rPr>
        <sz val="11"/>
        <rFont val="宋体"/>
        <charset val="134"/>
      </rPr>
      <t>三、专项转移支付</t>
    </r>
  </si>
  <si>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</si>
  <si>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</si>
  <si>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</si>
  <si>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</si>
  <si>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</si>
  <si>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</si>
  <si>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</si>
  <si>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</si>
  <si>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</si>
  <si>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</si>
  <si>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</si>
  <si>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</si>
  <si>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</si>
  <si>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</si>
  <si>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</si>
  <si>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</si>
  <si>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</si>
  <si>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</si>
  <si>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</si>
  <si>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</si>
  <si>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</si>
  <si>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r>
      <rPr>
        <b/>
        <sz val="11"/>
        <rFont val="宋体"/>
        <charset val="134"/>
      </rPr>
      <t>合</t>
    </r>
    <r>
      <rPr>
        <b/>
        <sz val="11"/>
        <rFont val="Times New Roman"/>
        <charset val="134"/>
      </rPr>
      <t xml:space="preserve">       </t>
    </r>
    <r>
      <rPr>
        <b/>
        <sz val="11"/>
        <rFont val="宋体"/>
        <charset val="134"/>
      </rPr>
      <t>计</t>
    </r>
  </si>
  <si>
    <r>
      <rPr>
        <sz val="11"/>
        <rFont val="宋体"/>
        <charset val="134"/>
      </rPr>
      <t>政府决算公开</t>
    </r>
    <r>
      <rPr>
        <sz val="11"/>
        <rFont val="Times New Roman"/>
        <charset val="134"/>
      </rPr>
      <t>06</t>
    </r>
    <r>
      <rPr>
        <sz val="11"/>
        <rFont val="宋体"/>
        <charset val="134"/>
      </rPr>
      <t>表</t>
    </r>
  </si>
  <si>
    <r>
      <rPr>
        <b/>
        <sz val="11"/>
        <rFont val="宋体"/>
        <charset val="134"/>
      </rPr>
      <t>地</t>
    </r>
    <r>
      <rPr>
        <b/>
        <sz val="11"/>
        <rFont val="Times New Roman"/>
        <charset val="134"/>
      </rPr>
      <t xml:space="preserve">  </t>
    </r>
    <r>
      <rPr>
        <b/>
        <sz val="11"/>
        <rFont val="宋体"/>
        <charset val="134"/>
      </rPr>
      <t>区</t>
    </r>
  </si>
  <si>
    <r>
      <rPr>
        <b/>
        <sz val="11"/>
        <rFont val="宋体"/>
        <charset val="134"/>
      </rPr>
      <t>调整数</t>
    </r>
  </si>
  <si>
    <r>
      <rPr>
        <b/>
        <sz val="11"/>
        <rFont val="宋体"/>
        <charset val="134"/>
      </rPr>
      <t>税收返还</t>
    </r>
  </si>
  <si>
    <r>
      <rPr>
        <b/>
        <sz val="11"/>
        <rFont val="宋体"/>
        <charset val="134"/>
      </rPr>
      <t>一般性转移支付</t>
    </r>
  </si>
  <si>
    <r>
      <rPr>
        <b/>
        <sz val="11"/>
        <rFont val="宋体"/>
        <charset val="134"/>
      </rPr>
      <t>专项转移支付</t>
    </r>
  </si>
  <si>
    <t>湖南省永州市新田县</t>
  </si>
  <si>
    <r>
      <rPr>
        <sz val="11"/>
        <rFont val="宋体"/>
        <charset val="134"/>
      </rPr>
      <t>合</t>
    </r>
    <r>
      <rPr>
        <sz val="11"/>
        <rFont val="Times New Roman"/>
        <charset val="134"/>
      </rPr>
      <t xml:space="preserve">       </t>
    </r>
    <r>
      <rPr>
        <sz val="11"/>
        <rFont val="宋体"/>
        <charset val="134"/>
      </rPr>
      <t>计</t>
    </r>
  </si>
  <si>
    <t>政府决算公开07表</t>
  </si>
  <si>
    <t>地方政府一般债务限额和余额情况表</t>
  </si>
  <si>
    <r>
      <rPr>
        <b/>
        <sz val="11"/>
        <rFont val="宋体"/>
        <charset val="134"/>
      </rPr>
      <t>项</t>
    </r>
    <r>
      <rPr>
        <b/>
        <sz val="11"/>
        <rFont val="Times New Roman"/>
        <charset val="134"/>
      </rPr>
      <t xml:space="preserve">           </t>
    </r>
    <r>
      <rPr>
        <b/>
        <sz val="11"/>
        <rFont val="宋体"/>
        <charset val="134"/>
      </rPr>
      <t>目</t>
    </r>
  </si>
  <si>
    <r>
      <rPr>
        <b/>
        <sz val="11"/>
        <rFont val="宋体"/>
        <charset val="134"/>
      </rPr>
      <t>一般债务</t>
    </r>
  </si>
  <si>
    <r>
      <rPr>
        <sz val="11"/>
        <rFont val="宋体"/>
        <charset val="134"/>
      </rPr>
      <t>一、</t>
    </r>
    <r>
      <rPr>
        <sz val="11"/>
        <rFont val="Times New Roman"/>
        <charset val="134"/>
      </rPr>
      <t>2020</t>
    </r>
    <r>
      <rPr>
        <sz val="11"/>
        <rFont val="宋体"/>
        <charset val="134"/>
      </rPr>
      <t>年地方政府债务限额</t>
    </r>
  </si>
  <si>
    <t>二、2019地方政府债务余额</t>
  </si>
  <si>
    <r>
      <rPr>
        <sz val="11"/>
        <rFont val="宋体"/>
        <charset val="134"/>
      </rPr>
      <t>三、</t>
    </r>
    <r>
      <rPr>
        <sz val="11"/>
        <rFont val="Times New Roman"/>
        <charset val="134"/>
      </rPr>
      <t>2020</t>
    </r>
    <r>
      <rPr>
        <sz val="11"/>
        <rFont val="宋体"/>
        <charset val="134"/>
      </rPr>
      <t>地方政府债券发行额</t>
    </r>
  </si>
  <si>
    <r>
      <rPr>
        <sz val="11"/>
        <rFont val="宋体"/>
        <charset val="134"/>
      </rPr>
      <t>四、</t>
    </r>
    <r>
      <rPr>
        <sz val="11"/>
        <rFont val="Times New Roman"/>
        <charset val="134"/>
      </rPr>
      <t>2020</t>
    </r>
    <r>
      <rPr>
        <sz val="11"/>
        <rFont val="宋体"/>
        <charset val="134"/>
      </rPr>
      <t>地方政府债券还本额</t>
    </r>
  </si>
  <si>
    <r>
      <rPr>
        <sz val="11"/>
        <rFont val="宋体"/>
        <charset val="134"/>
      </rPr>
      <t>五、</t>
    </r>
    <r>
      <rPr>
        <sz val="11"/>
        <rFont val="Times New Roman"/>
        <charset val="134"/>
      </rPr>
      <t>2020</t>
    </r>
    <r>
      <rPr>
        <sz val="11"/>
        <rFont val="宋体"/>
        <charset val="134"/>
      </rPr>
      <t>年地方债务余额</t>
    </r>
  </si>
  <si>
    <r>
      <rPr>
        <sz val="10"/>
        <rFont val="宋体"/>
        <charset val="134"/>
      </rPr>
      <t>根据《财政部关于开展</t>
    </r>
    <r>
      <rPr>
        <sz val="10"/>
        <rFont val="Times New Roman"/>
        <charset val="134"/>
      </rPr>
      <t>2019</t>
    </r>
    <r>
      <rPr>
        <sz val="10"/>
        <rFont val="宋体"/>
        <charset val="134"/>
      </rPr>
      <t>、</t>
    </r>
    <r>
      <rPr>
        <sz val="10"/>
        <rFont val="Times New Roman"/>
        <charset val="134"/>
      </rPr>
      <t>2020</t>
    </r>
    <r>
      <rPr>
        <sz val="10"/>
        <rFont val="宋体"/>
        <charset val="134"/>
      </rPr>
      <t xml:space="preserve">年度地方预决算公开情况专项检查的通知》要求，此次需公开：
</t>
    </r>
    <r>
      <rPr>
        <sz val="10"/>
        <rFont val="Times New Roman"/>
        <charset val="134"/>
      </rPr>
      <t>1</t>
    </r>
    <r>
      <rPr>
        <sz val="10"/>
        <rFont val="宋体"/>
        <charset val="134"/>
      </rPr>
      <t>、</t>
    </r>
    <r>
      <rPr>
        <sz val="10"/>
        <rFont val="Times New Roman"/>
        <charset val="134"/>
      </rPr>
      <t>2018</t>
    </r>
    <r>
      <rPr>
        <sz val="10"/>
        <rFont val="宋体"/>
        <charset val="134"/>
      </rPr>
      <t>年末和</t>
    </r>
    <r>
      <rPr>
        <sz val="10"/>
        <rFont val="Times New Roman"/>
        <charset val="134"/>
      </rPr>
      <t>2019</t>
    </r>
    <r>
      <rPr>
        <sz val="10"/>
        <rFont val="宋体"/>
        <charset val="134"/>
      </rPr>
      <t xml:space="preserve">年末本地区、本级及所属地区地方政府债务限额、余额决算数，地方政府债券发行、还本付息决算数以及债券资金使用安排；
</t>
    </r>
    <r>
      <rPr>
        <sz val="10"/>
        <rFont val="Times New Roman"/>
        <charset val="134"/>
      </rPr>
      <t>2</t>
    </r>
    <r>
      <rPr>
        <sz val="10"/>
        <rFont val="宋体"/>
        <charset val="134"/>
      </rPr>
      <t>、</t>
    </r>
    <r>
      <rPr>
        <sz val="10"/>
        <rFont val="Times New Roman"/>
        <charset val="134"/>
      </rPr>
      <t>2018</t>
    </r>
    <r>
      <rPr>
        <sz val="10"/>
        <rFont val="宋体"/>
        <charset val="134"/>
      </rPr>
      <t>年度和</t>
    </r>
    <r>
      <rPr>
        <sz val="10"/>
        <rFont val="Times New Roman"/>
        <charset val="134"/>
      </rPr>
      <t>2019</t>
    </r>
    <r>
      <rPr>
        <sz val="10"/>
        <rFont val="宋体"/>
        <charset val="134"/>
      </rPr>
      <t xml:space="preserve">年度本地区、本级及所属地区地方政府债务限额及余额（或余额预计执行数），地方政府债券发行、还本付息额（或预计执行数）；
</t>
    </r>
    <r>
      <rPr>
        <sz val="10"/>
        <rFont val="Times New Roman"/>
        <charset val="134"/>
      </rPr>
      <t>3</t>
    </r>
    <r>
      <rPr>
        <sz val="10"/>
        <rFont val="宋体"/>
        <charset val="134"/>
      </rPr>
      <t>、</t>
    </r>
    <r>
      <rPr>
        <sz val="10"/>
        <rFont val="Times New Roman"/>
        <charset val="134"/>
      </rPr>
      <t>2019</t>
    </r>
    <r>
      <rPr>
        <sz val="10"/>
        <rFont val="宋体"/>
        <charset val="134"/>
      </rPr>
      <t>年度和</t>
    </r>
    <r>
      <rPr>
        <sz val="10"/>
        <rFont val="Times New Roman"/>
        <charset val="134"/>
      </rPr>
      <t>2020</t>
    </r>
    <r>
      <rPr>
        <sz val="10"/>
        <rFont val="宋体"/>
        <charset val="134"/>
      </rPr>
      <t>年度地方政府债券还本付息预算数，本地区及本级地方政府债券资金使用安排；</t>
    </r>
  </si>
  <si>
    <r>
      <rPr>
        <sz val="11"/>
        <rFont val="宋体"/>
        <charset val="134"/>
      </rPr>
      <t>政府决算公开</t>
    </r>
    <r>
      <rPr>
        <sz val="11"/>
        <rFont val="Times New Roman"/>
        <charset val="134"/>
      </rPr>
      <t>08</t>
    </r>
    <r>
      <rPr>
        <sz val="11"/>
        <rFont val="宋体"/>
        <charset val="134"/>
      </rPr>
      <t>表</t>
    </r>
  </si>
  <si>
    <r>
      <rPr>
        <b/>
        <sz val="11"/>
        <rFont val="宋体"/>
        <charset val="134"/>
      </rPr>
      <t>项</t>
    </r>
    <r>
      <rPr>
        <b/>
        <sz val="11"/>
        <rFont val="Times New Roman"/>
        <charset val="134"/>
      </rPr>
      <t xml:space="preserve">          </t>
    </r>
    <r>
      <rPr>
        <b/>
        <sz val="11"/>
        <rFont val="宋体"/>
        <charset val="134"/>
      </rPr>
      <t>目</t>
    </r>
  </si>
  <si>
    <t>一、农网还贷资金收入</t>
  </si>
  <si>
    <t>二、海南省高等级公路车辆通行附加费收入</t>
  </si>
  <si>
    <t>三、港口建设费收入</t>
  </si>
  <si>
    <t>四、国家电影事业发展专项资金收入</t>
  </si>
  <si>
    <t>五、国有土地收益基金收入</t>
  </si>
  <si>
    <t>六、农业土地开发资金收入</t>
  </si>
  <si>
    <t>七、国有土地使用权出让收入</t>
  </si>
  <si>
    <t>八、大中型水库库区基金收入</t>
  </si>
  <si>
    <t>九、彩票公益金收入</t>
  </si>
  <si>
    <t>十、城市基础设施配套费收入</t>
  </si>
  <si>
    <t>十一、小型水库移民扶助基金收入</t>
  </si>
  <si>
    <t>十二、国家重大水利工程建设基金收入</t>
  </si>
  <si>
    <t>十三、车辆通行费</t>
  </si>
  <si>
    <t>十四、污水处理费收入</t>
  </si>
  <si>
    <t>十五、彩票发行机构和彩票销售机构的业务费用</t>
  </si>
  <si>
    <t>十六、其他政府性基金收入</t>
  </si>
  <si>
    <t>十七、专项债券对应项目专项收入</t>
  </si>
  <si>
    <r>
      <rPr>
        <b/>
        <sz val="11"/>
        <rFont val="宋体"/>
        <charset val="134"/>
      </rPr>
      <t>地方政府专项债务收入</t>
    </r>
  </si>
  <si>
    <r>
      <rPr>
        <sz val="11"/>
        <rFont val="Times New Roman"/>
        <charset val="134"/>
      </rPr>
      <t xml:space="preserve">  </t>
    </r>
    <r>
      <rPr>
        <sz val="11"/>
        <rFont val="宋体"/>
        <charset val="134"/>
      </rPr>
      <t>政府性基金补助收入</t>
    </r>
  </si>
  <si>
    <r>
      <rPr>
        <sz val="11"/>
        <rFont val="Times New Roman"/>
        <charset val="134"/>
      </rPr>
      <t xml:space="preserve">  </t>
    </r>
    <r>
      <rPr>
        <sz val="11"/>
        <rFont val="宋体"/>
        <charset val="134"/>
      </rPr>
      <t>政府性基金上解收入</t>
    </r>
  </si>
  <si>
    <r>
      <rPr>
        <sz val="11"/>
        <rFont val="Times New Roman"/>
        <charset val="134"/>
      </rPr>
      <t xml:space="preserve">  </t>
    </r>
    <r>
      <rPr>
        <sz val="11"/>
        <rFont val="宋体"/>
        <charset val="134"/>
      </rPr>
      <t>债务转贷收入</t>
    </r>
  </si>
  <si>
    <r>
      <rPr>
        <sz val="11"/>
        <rFont val="宋体"/>
        <charset val="134"/>
      </rPr>
      <t>政府决算公开</t>
    </r>
    <r>
      <rPr>
        <sz val="11"/>
        <rFont val="Times New Roman"/>
        <charset val="134"/>
      </rPr>
      <t>09</t>
    </r>
    <r>
      <rPr>
        <sz val="11"/>
        <rFont val="宋体"/>
        <charset val="134"/>
      </rPr>
      <t>表</t>
    </r>
  </si>
  <si>
    <r>
      <rPr>
        <b/>
        <sz val="11"/>
        <rFont val="宋体"/>
        <charset val="134"/>
      </rPr>
      <t>项</t>
    </r>
    <r>
      <rPr>
        <b/>
        <sz val="11"/>
        <rFont val="Times New Roman"/>
        <charset val="134"/>
      </rPr>
      <t xml:space="preserve">        </t>
    </r>
    <r>
      <rPr>
        <b/>
        <sz val="11"/>
        <rFont val="宋体"/>
        <charset val="134"/>
      </rPr>
      <t>目</t>
    </r>
  </si>
  <si>
    <t>一、核电站乏燃料处理处置基金支出</t>
  </si>
  <si>
    <t>二、国家电影事业发展专项资金安排支出</t>
  </si>
  <si>
    <t>三、旅游发展基金支出</t>
  </si>
  <si>
    <t>四、大中型水库移民后期扶持基金支出</t>
  </si>
  <si>
    <t>五、小型水库移民扶助基金安排的支出</t>
  </si>
  <si>
    <t>六、可再生能源电价附加收入安排的支出</t>
  </si>
  <si>
    <t>七、废弃电器电子产品处理基金支出</t>
  </si>
  <si>
    <t>八、国有土地使用权出让收入安排的支出</t>
  </si>
  <si>
    <t>九、国有土地收益基金安排的支出</t>
  </si>
  <si>
    <t>十、农业土地开发资金安排的支出</t>
  </si>
  <si>
    <t>十一、城市基础设施配套费安排的支出</t>
  </si>
  <si>
    <t>十二、污水处理费安排的支出</t>
  </si>
  <si>
    <t>十三、大中型水库库区基金安排的支出</t>
  </si>
  <si>
    <t>十四、三峡水库库区基金支出</t>
  </si>
  <si>
    <t>十五、国家重大水利工程建设基金安排的支出</t>
  </si>
  <si>
    <t xml:space="preserve">十六、棚户区改造专项债券收入安排的支出  </t>
  </si>
  <si>
    <t>十七、车辆通行费安排的支出</t>
  </si>
  <si>
    <t>十八、港口建设费安排的支出</t>
  </si>
  <si>
    <t>十九、铁路建设基金支出</t>
  </si>
  <si>
    <t>二十、船舶油污损害赔偿基金支出</t>
  </si>
  <si>
    <t>二十一、民航发展基金支出</t>
  </si>
  <si>
    <t>二十二、农网还贷资金支出</t>
  </si>
  <si>
    <t>二十三、中央特别国债经营基金支出</t>
  </si>
  <si>
    <t>二十四、中央特别国债经营基金财务支出</t>
  </si>
  <si>
    <t>二十五、彩票发行销售机构业务费安排的支出</t>
  </si>
  <si>
    <t>二十六、彩票公益金安排的支出</t>
  </si>
  <si>
    <t>二十七、其他政府性基金及对应专项债务收入安排的支出</t>
  </si>
  <si>
    <t>二十八、债务付息支出</t>
  </si>
  <si>
    <t>二十九、债务发行费用支出</t>
  </si>
  <si>
    <t>三十、抗疫特别国债安排的支出</t>
  </si>
  <si>
    <r>
      <rPr>
        <b/>
        <sz val="11"/>
        <rFont val="Times New Roman"/>
        <charset val="134"/>
      </rPr>
      <t xml:space="preserve">    </t>
    </r>
    <r>
      <rPr>
        <b/>
        <sz val="11"/>
        <rFont val="宋体"/>
        <charset val="134"/>
      </rPr>
      <t>本级支出合计</t>
    </r>
  </si>
  <si>
    <r>
      <rPr>
        <b/>
        <sz val="11"/>
        <rFont val="宋体"/>
        <charset val="134"/>
      </rPr>
      <t>地方政府专项债务还本支出</t>
    </r>
  </si>
  <si>
    <r>
      <rPr>
        <sz val="11"/>
        <rFont val="Times New Roman"/>
        <charset val="134"/>
      </rPr>
      <t xml:space="preserve">  </t>
    </r>
    <r>
      <rPr>
        <sz val="11"/>
        <rFont val="宋体"/>
        <charset val="134"/>
      </rPr>
      <t>政府性基金补助支出</t>
    </r>
  </si>
  <si>
    <r>
      <rPr>
        <sz val="11"/>
        <rFont val="Times New Roman"/>
        <charset val="134"/>
      </rPr>
      <t xml:space="preserve">  </t>
    </r>
    <r>
      <rPr>
        <sz val="11"/>
        <rFont val="宋体"/>
        <charset val="134"/>
      </rPr>
      <t>政府性基金上解支出</t>
    </r>
  </si>
  <si>
    <r>
      <rPr>
        <sz val="11"/>
        <rFont val="Times New Roman"/>
        <charset val="134"/>
      </rPr>
      <t xml:space="preserve">  </t>
    </r>
    <r>
      <rPr>
        <sz val="11"/>
        <rFont val="宋体"/>
        <charset val="134"/>
      </rPr>
      <t>地方政府专项债务转贷支出</t>
    </r>
  </si>
  <si>
    <r>
      <rPr>
        <b/>
        <sz val="11"/>
        <rFont val="Times New Roman"/>
        <charset val="134"/>
      </rPr>
      <t xml:space="preserve">    </t>
    </r>
    <r>
      <rPr>
        <b/>
        <sz val="11"/>
        <rFont val="宋体"/>
        <charset val="134"/>
      </rPr>
      <t>支出总计</t>
    </r>
  </si>
  <si>
    <t>政府决算公开10表</t>
  </si>
  <si>
    <t>一、科学技术支出</t>
  </si>
  <si>
    <t xml:space="preserve">  核电站乏燃料处理处置基金支出</t>
  </si>
  <si>
    <t xml:space="preserve">      乏燃料运输</t>
  </si>
  <si>
    <t xml:space="preserve">      乏燃料离堆贮存</t>
  </si>
  <si>
    <t xml:space="preserve">      乏燃料后处理</t>
  </si>
  <si>
    <t>二、文化旅游体育与传媒支出</t>
  </si>
  <si>
    <r>
      <rPr>
        <sz val="11"/>
        <rFont val="Times New Roman"/>
        <charset val="134"/>
      </rPr>
      <t xml:space="preserve">   </t>
    </r>
    <r>
      <rPr>
        <sz val="11"/>
        <rFont val="宋体"/>
        <charset val="134"/>
      </rPr>
      <t>国家电影事业发展专项资金安排的支出</t>
    </r>
  </si>
  <si>
    <r>
      <rPr>
        <sz val="11"/>
        <rFont val="Times New Roman"/>
        <charset val="134"/>
      </rPr>
      <t xml:space="preserve">      </t>
    </r>
    <r>
      <rPr>
        <sz val="11"/>
        <rFont val="宋体"/>
        <charset val="134"/>
      </rPr>
      <t>资助国产影片放映</t>
    </r>
  </si>
  <si>
    <r>
      <rPr>
        <sz val="11"/>
        <rFont val="Times New Roman"/>
        <charset val="134"/>
      </rPr>
      <t xml:space="preserve">      </t>
    </r>
    <r>
      <rPr>
        <sz val="11"/>
        <rFont val="宋体"/>
        <charset val="134"/>
      </rPr>
      <t>资助影院建设</t>
    </r>
  </si>
  <si>
    <r>
      <rPr>
        <sz val="11"/>
        <rFont val="Times New Roman"/>
        <charset val="134"/>
      </rPr>
      <t xml:space="preserve">      </t>
    </r>
    <r>
      <rPr>
        <sz val="11"/>
        <rFont val="宋体"/>
        <charset val="134"/>
      </rPr>
      <t>资助少数民族语电影译制</t>
    </r>
  </si>
  <si>
    <r>
      <rPr>
        <sz val="11"/>
        <rFont val="Times New Roman"/>
        <charset val="134"/>
      </rPr>
      <t xml:space="preserve">      </t>
    </r>
    <r>
      <rPr>
        <sz val="11"/>
        <rFont val="宋体"/>
        <charset val="134"/>
      </rPr>
      <t>购买农村电影公益性放映版权服务</t>
    </r>
  </si>
  <si>
    <r>
      <rPr>
        <sz val="11"/>
        <rFont val="Times New Roman"/>
        <charset val="134"/>
      </rPr>
      <t xml:space="preserve">      </t>
    </r>
    <r>
      <rPr>
        <sz val="11"/>
        <rFont val="宋体"/>
        <charset val="134"/>
      </rPr>
      <t>其他国家电影事业发展专项资金支出</t>
    </r>
  </si>
  <si>
    <r>
      <rPr>
        <sz val="11"/>
        <rFont val="Times New Roman"/>
        <charset val="134"/>
      </rPr>
      <t xml:space="preserve">   </t>
    </r>
    <r>
      <rPr>
        <sz val="11"/>
        <rFont val="宋体"/>
        <charset val="134"/>
      </rPr>
      <t>旅游发展基金支出</t>
    </r>
  </si>
  <si>
    <r>
      <rPr>
        <sz val="11"/>
        <rFont val="Times New Roman"/>
        <charset val="134"/>
      </rPr>
      <t xml:space="preserve">      </t>
    </r>
    <r>
      <rPr>
        <sz val="11"/>
        <rFont val="宋体"/>
        <charset val="134"/>
      </rPr>
      <t>宣传促销</t>
    </r>
  </si>
  <si>
    <r>
      <rPr>
        <sz val="11"/>
        <rFont val="Times New Roman"/>
        <charset val="134"/>
      </rPr>
      <t xml:space="preserve">      </t>
    </r>
    <r>
      <rPr>
        <sz val="11"/>
        <rFont val="宋体"/>
        <charset val="134"/>
      </rPr>
      <t>行业规划</t>
    </r>
  </si>
  <si>
    <r>
      <rPr>
        <sz val="11"/>
        <rFont val="Times New Roman"/>
        <charset val="134"/>
      </rPr>
      <t xml:space="preserve">      </t>
    </r>
    <r>
      <rPr>
        <sz val="11"/>
        <rFont val="宋体"/>
        <charset val="134"/>
      </rPr>
      <t>旅游事业补助</t>
    </r>
  </si>
  <si>
    <r>
      <rPr>
        <sz val="11"/>
        <rFont val="Times New Roman"/>
        <charset val="134"/>
      </rPr>
      <t xml:space="preserve">      </t>
    </r>
    <r>
      <rPr>
        <sz val="11"/>
        <rFont val="宋体"/>
        <charset val="134"/>
      </rPr>
      <t>地方旅游开发项目补助</t>
    </r>
  </si>
  <si>
    <r>
      <rPr>
        <sz val="11"/>
        <rFont val="Times New Roman"/>
        <charset val="134"/>
      </rPr>
      <t xml:space="preserve">      </t>
    </r>
    <r>
      <rPr>
        <sz val="11"/>
        <rFont val="宋体"/>
        <charset val="134"/>
      </rPr>
      <t>其他旅游发展基金支出</t>
    </r>
    <r>
      <rPr>
        <sz val="11"/>
        <rFont val="Times New Roman"/>
        <charset val="134"/>
      </rPr>
      <t xml:space="preserve"> </t>
    </r>
  </si>
  <si>
    <r>
      <rPr>
        <sz val="11"/>
        <rFont val="Times New Roman"/>
        <charset val="134"/>
      </rPr>
      <t xml:space="preserve">   </t>
    </r>
    <r>
      <rPr>
        <sz val="11"/>
        <rFont val="宋体"/>
        <charset val="134"/>
      </rPr>
      <t>国家电影事业发展专项资金对应专项债务收入安排的支出</t>
    </r>
  </si>
  <si>
    <r>
      <rPr>
        <sz val="11"/>
        <rFont val="Times New Roman"/>
        <charset val="134"/>
      </rPr>
      <t xml:space="preserve">      </t>
    </r>
    <r>
      <rPr>
        <sz val="11"/>
        <rFont val="宋体"/>
        <charset val="134"/>
      </rPr>
      <t>资助城市影院</t>
    </r>
  </si>
  <si>
    <r>
      <rPr>
        <sz val="11"/>
        <rFont val="Times New Roman"/>
        <charset val="134"/>
      </rPr>
      <t xml:space="preserve">      </t>
    </r>
    <r>
      <rPr>
        <sz val="11"/>
        <rFont val="宋体"/>
        <charset val="134"/>
      </rPr>
      <t>其他国家电影事业发展专项资金对应专项债务收入支出</t>
    </r>
  </si>
  <si>
    <t>三、社会保障和就业支出</t>
  </si>
  <si>
    <r>
      <rPr>
        <sz val="11"/>
        <rFont val="Times New Roman"/>
        <charset val="134"/>
      </rPr>
      <t xml:space="preserve">    </t>
    </r>
    <r>
      <rPr>
        <sz val="11"/>
        <rFont val="宋体"/>
        <charset val="134"/>
      </rPr>
      <t>大中型水库移民后期扶持基金支出</t>
    </r>
  </si>
  <si>
    <r>
      <rPr>
        <sz val="11"/>
        <rFont val="Times New Roman"/>
        <charset val="134"/>
      </rPr>
      <t xml:space="preserve">      </t>
    </r>
    <r>
      <rPr>
        <sz val="11"/>
        <rFont val="宋体"/>
        <charset val="134"/>
      </rPr>
      <t>移民补助</t>
    </r>
  </si>
  <si>
    <r>
      <rPr>
        <sz val="11"/>
        <rFont val="Times New Roman"/>
        <charset val="134"/>
      </rPr>
      <t xml:space="preserve">      </t>
    </r>
    <r>
      <rPr>
        <sz val="11"/>
        <rFont val="宋体"/>
        <charset val="134"/>
      </rPr>
      <t>基础设施建设和经济发展</t>
    </r>
  </si>
  <si>
    <r>
      <rPr>
        <sz val="11"/>
        <rFont val="Times New Roman"/>
        <charset val="134"/>
      </rPr>
      <t xml:space="preserve">      </t>
    </r>
    <r>
      <rPr>
        <sz val="11"/>
        <rFont val="宋体"/>
        <charset val="134"/>
      </rPr>
      <t>其他大中型水库移民后期扶持基金支出</t>
    </r>
  </si>
  <si>
    <r>
      <rPr>
        <sz val="11"/>
        <rFont val="Times New Roman"/>
        <charset val="134"/>
      </rPr>
      <t xml:space="preserve">    </t>
    </r>
    <r>
      <rPr>
        <sz val="11"/>
        <rFont val="宋体"/>
        <charset val="134"/>
      </rPr>
      <t>小型水库移民扶助基金安排的支出</t>
    </r>
  </si>
  <si>
    <r>
      <rPr>
        <sz val="11"/>
        <rFont val="Times New Roman"/>
        <charset val="134"/>
      </rPr>
      <t xml:space="preserve">      </t>
    </r>
    <r>
      <rPr>
        <sz val="11"/>
        <rFont val="宋体"/>
        <charset val="134"/>
      </rPr>
      <t>其他小型水库移民扶助基金支出</t>
    </r>
  </si>
  <si>
    <r>
      <rPr>
        <sz val="11"/>
        <rFont val="Times New Roman"/>
        <charset val="134"/>
      </rPr>
      <t xml:space="preserve">    </t>
    </r>
    <r>
      <rPr>
        <sz val="11"/>
        <rFont val="宋体"/>
        <charset val="134"/>
      </rPr>
      <t>小型水库移民扶助基金对应专项债务收入安排的支出</t>
    </r>
  </si>
  <si>
    <r>
      <rPr>
        <sz val="11"/>
        <rFont val="Times New Roman"/>
        <charset val="134"/>
      </rPr>
      <t xml:space="preserve">      </t>
    </r>
    <r>
      <rPr>
        <sz val="11"/>
        <rFont val="宋体"/>
        <charset val="134"/>
      </rPr>
      <t>其他小型水库移民扶助基金对应专项债务收入安排的支出</t>
    </r>
  </si>
  <si>
    <t>四、节能环保支出</t>
  </si>
  <si>
    <r>
      <rPr>
        <sz val="11"/>
        <rFont val="Times New Roman"/>
        <charset val="134"/>
      </rPr>
      <t xml:space="preserve">    </t>
    </r>
    <r>
      <rPr>
        <sz val="11"/>
        <rFont val="宋体"/>
        <charset val="134"/>
      </rPr>
      <t>可再生能源电价附加收入安排的支出</t>
    </r>
  </si>
  <si>
    <r>
      <rPr>
        <sz val="11"/>
        <rFont val="Times New Roman"/>
        <charset val="134"/>
      </rPr>
      <t xml:space="preserve">      </t>
    </r>
    <r>
      <rPr>
        <sz val="11"/>
        <rFont val="宋体"/>
        <charset val="134"/>
      </rPr>
      <t>风力发电补助</t>
    </r>
  </si>
  <si>
    <r>
      <rPr>
        <sz val="11"/>
        <rFont val="Times New Roman"/>
        <charset val="134"/>
      </rPr>
      <t xml:space="preserve">      </t>
    </r>
    <r>
      <rPr>
        <sz val="11"/>
        <rFont val="宋体"/>
        <charset val="134"/>
      </rPr>
      <t>太阳能发电补助</t>
    </r>
  </si>
  <si>
    <r>
      <rPr>
        <sz val="11"/>
        <rFont val="Times New Roman"/>
        <charset val="134"/>
      </rPr>
      <t xml:space="preserve">      </t>
    </r>
    <r>
      <rPr>
        <sz val="11"/>
        <rFont val="宋体"/>
        <charset val="134"/>
      </rPr>
      <t>生物质能发电补助</t>
    </r>
  </si>
  <si>
    <r>
      <rPr>
        <sz val="11"/>
        <rFont val="Times New Roman"/>
        <charset val="134"/>
      </rPr>
      <t xml:space="preserve">      </t>
    </r>
    <r>
      <rPr>
        <sz val="11"/>
        <rFont val="宋体"/>
        <charset val="134"/>
      </rPr>
      <t>其他可再生能源电价附加收入安排的支出</t>
    </r>
  </si>
  <si>
    <r>
      <rPr>
        <sz val="11"/>
        <rFont val="Times New Roman"/>
        <charset val="134"/>
      </rPr>
      <t xml:space="preserve">    </t>
    </r>
    <r>
      <rPr>
        <sz val="11"/>
        <rFont val="宋体"/>
        <charset val="134"/>
      </rPr>
      <t>废弃电器电子产品处理基金支出</t>
    </r>
  </si>
  <si>
    <r>
      <rPr>
        <sz val="11"/>
        <rFont val="Times New Roman"/>
        <charset val="134"/>
      </rPr>
      <t xml:space="preserve">      </t>
    </r>
    <r>
      <rPr>
        <sz val="11"/>
        <rFont val="宋体"/>
        <charset val="134"/>
      </rPr>
      <t>回收处理费用补贴</t>
    </r>
  </si>
  <si>
    <r>
      <rPr>
        <sz val="11"/>
        <rFont val="Times New Roman"/>
        <charset val="134"/>
      </rPr>
      <t xml:space="preserve">      </t>
    </r>
    <r>
      <rPr>
        <sz val="11"/>
        <rFont val="宋体"/>
        <charset val="134"/>
      </rPr>
      <t>信息系统建设</t>
    </r>
  </si>
  <si>
    <r>
      <rPr>
        <sz val="11"/>
        <rFont val="Times New Roman"/>
        <charset val="134"/>
      </rPr>
      <t xml:space="preserve">      </t>
    </r>
    <r>
      <rPr>
        <sz val="11"/>
        <rFont val="宋体"/>
        <charset val="134"/>
      </rPr>
      <t>基金征管经费</t>
    </r>
  </si>
  <si>
    <r>
      <rPr>
        <sz val="11"/>
        <rFont val="Times New Roman"/>
        <charset val="134"/>
      </rPr>
      <t xml:space="preserve">      </t>
    </r>
    <r>
      <rPr>
        <sz val="11"/>
        <rFont val="宋体"/>
        <charset val="134"/>
      </rPr>
      <t>其他废弃电器电子产品处理基金支出</t>
    </r>
  </si>
  <si>
    <t>五、城乡社区支出</t>
  </si>
  <si>
    <r>
      <rPr>
        <sz val="11"/>
        <rFont val="Times New Roman"/>
        <charset val="134"/>
      </rPr>
      <t xml:space="preserve">    </t>
    </r>
    <r>
      <rPr>
        <sz val="11"/>
        <rFont val="宋体"/>
        <charset val="134"/>
      </rPr>
      <t>国有土地使用权出让收入安排的支出</t>
    </r>
  </si>
  <si>
    <r>
      <rPr>
        <sz val="11"/>
        <rFont val="Times New Roman"/>
        <charset val="134"/>
      </rPr>
      <t xml:space="preserve">      </t>
    </r>
    <r>
      <rPr>
        <sz val="11"/>
        <rFont val="宋体"/>
        <charset val="134"/>
      </rPr>
      <t>征地和拆迁补偿支出</t>
    </r>
  </si>
  <si>
    <r>
      <rPr>
        <sz val="11"/>
        <rFont val="Times New Roman"/>
        <charset val="134"/>
      </rPr>
      <t xml:space="preserve">      </t>
    </r>
    <r>
      <rPr>
        <sz val="11"/>
        <rFont val="宋体"/>
        <charset val="134"/>
      </rPr>
      <t>土地开发支出</t>
    </r>
  </si>
  <si>
    <r>
      <rPr>
        <sz val="11"/>
        <rFont val="Times New Roman"/>
        <charset val="134"/>
      </rPr>
      <t xml:space="preserve">      </t>
    </r>
    <r>
      <rPr>
        <sz val="11"/>
        <rFont val="宋体"/>
        <charset val="134"/>
      </rPr>
      <t>城市建设支出</t>
    </r>
  </si>
  <si>
    <r>
      <rPr>
        <sz val="11"/>
        <rFont val="Times New Roman"/>
        <charset val="134"/>
      </rPr>
      <t xml:space="preserve">      </t>
    </r>
    <r>
      <rPr>
        <sz val="11"/>
        <rFont val="宋体"/>
        <charset val="134"/>
      </rPr>
      <t>农村基础设施建设支出</t>
    </r>
  </si>
  <si>
    <r>
      <rPr>
        <sz val="11"/>
        <rFont val="Times New Roman"/>
        <charset val="134"/>
      </rPr>
      <t xml:space="preserve">      </t>
    </r>
    <r>
      <rPr>
        <sz val="11"/>
        <rFont val="宋体"/>
        <charset val="134"/>
      </rPr>
      <t>补助被征地农民支出</t>
    </r>
  </si>
  <si>
    <r>
      <rPr>
        <sz val="11"/>
        <rFont val="Times New Roman"/>
        <charset val="134"/>
      </rPr>
      <t xml:space="preserve">      </t>
    </r>
    <r>
      <rPr>
        <sz val="11"/>
        <rFont val="宋体"/>
        <charset val="134"/>
      </rPr>
      <t>土地出让业务支出</t>
    </r>
  </si>
  <si>
    <r>
      <rPr>
        <sz val="11"/>
        <rFont val="Times New Roman"/>
        <charset val="134"/>
      </rPr>
      <t xml:space="preserve">      </t>
    </r>
    <r>
      <rPr>
        <sz val="11"/>
        <rFont val="宋体"/>
        <charset val="134"/>
      </rPr>
      <t>廉租住房支出</t>
    </r>
  </si>
  <si>
    <r>
      <rPr>
        <sz val="11"/>
        <rFont val="Times New Roman"/>
        <charset val="134"/>
      </rPr>
      <t xml:space="preserve">      </t>
    </r>
    <r>
      <rPr>
        <sz val="11"/>
        <rFont val="宋体"/>
        <charset val="134"/>
      </rPr>
      <t>支付破产或改制企业职工安置费</t>
    </r>
  </si>
  <si>
    <r>
      <rPr>
        <sz val="11"/>
        <rFont val="Times New Roman"/>
        <charset val="134"/>
      </rPr>
      <t xml:space="preserve">      </t>
    </r>
    <r>
      <rPr>
        <sz val="11"/>
        <rFont val="宋体"/>
        <charset val="134"/>
      </rPr>
      <t>棚户区改造支出</t>
    </r>
  </si>
  <si>
    <r>
      <rPr>
        <sz val="11"/>
        <rFont val="Times New Roman"/>
        <charset val="134"/>
      </rPr>
      <t xml:space="preserve">      </t>
    </r>
    <r>
      <rPr>
        <sz val="11"/>
        <rFont val="宋体"/>
        <charset val="134"/>
      </rPr>
      <t>公共租赁住房支出</t>
    </r>
  </si>
  <si>
    <r>
      <rPr>
        <sz val="11"/>
        <rFont val="Times New Roman"/>
        <charset val="134"/>
      </rPr>
      <t xml:space="preserve">      </t>
    </r>
    <r>
      <rPr>
        <sz val="11"/>
        <rFont val="宋体"/>
        <charset val="134"/>
      </rPr>
      <t>其他国有土地使用权出让收入安排的支出</t>
    </r>
  </si>
  <si>
    <r>
      <rPr>
        <sz val="11"/>
        <rFont val="Times New Roman"/>
        <charset val="134"/>
      </rPr>
      <t xml:space="preserve">    </t>
    </r>
    <r>
      <rPr>
        <sz val="11"/>
        <rFont val="宋体"/>
        <charset val="134"/>
      </rPr>
      <t>国有土地收益基金安排的支出</t>
    </r>
  </si>
  <si>
    <r>
      <rPr>
        <sz val="11"/>
        <rFont val="Times New Roman"/>
        <charset val="134"/>
      </rPr>
      <t xml:space="preserve">      </t>
    </r>
    <r>
      <rPr>
        <sz val="11"/>
        <rFont val="宋体"/>
        <charset val="134"/>
      </rPr>
      <t>其他国有土地收益基金支出</t>
    </r>
  </si>
  <si>
    <r>
      <rPr>
        <sz val="11"/>
        <rFont val="Times New Roman"/>
        <charset val="134"/>
      </rPr>
      <t xml:space="preserve">    </t>
    </r>
    <r>
      <rPr>
        <sz val="11"/>
        <rFont val="宋体"/>
        <charset val="134"/>
      </rPr>
      <t>农业土地开发资金安排的支出</t>
    </r>
  </si>
  <si>
    <r>
      <rPr>
        <sz val="11"/>
        <rFont val="Times New Roman"/>
        <charset val="134"/>
      </rPr>
      <t xml:space="preserve">    </t>
    </r>
    <r>
      <rPr>
        <sz val="11"/>
        <rFont val="宋体"/>
        <charset val="134"/>
      </rPr>
      <t>城市基础设施配套费安排的支出</t>
    </r>
  </si>
  <si>
    <r>
      <rPr>
        <sz val="11"/>
        <rFont val="Times New Roman"/>
        <charset val="134"/>
      </rPr>
      <t xml:space="preserve">      </t>
    </r>
    <r>
      <rPr>
        <sz val="11"/>
        <rFont val="宋体"/>
        <charset val="134"/>
      </rPr>
      <t>城市公共设施</t>
    </r>
  </si>
  <si>
    <r>
      <rPr>
        <sz val="11"/>
        <rFont val="Times New Roman"/>
        <charset val="134"/>
      </rPr>
      <t xml:space="preserve">      </t>
    </r>
    <r>
      <rPr>
        <sz val="11"/>
        <rFont val="宋体"/>
        <charset val="134"/>
      </rPr>
      <t>城市环境卫生</t>
    </r>
  </si>
  <si>
    <r>
      <rPr>
        <sz val="11"/>
        <rFont val="Times New Roman"/>
        <charset val="134"/>
      </rPr>
      <t xml:space="preserve">      </t>
    </r>
    <r>
      <rPr>
        <sz val="11"/>
        <rFont val="宋体"/>
        <charset val="134"/>
      </rPr>
      <t>公有房屋</t>
    </r>
  </si>
  <si>
    <r>
      <rPr>
        <sz val="11"/>
        <rFont val="Times New Roman"/>
        <charset val="134"/>
      </rPr>
      <t xml:space="preserve">      </t>
    </r>
    <r>
      <rPr>
        <sz val="11"/>
        <rFont val="宋体"/>
        <charset val="134"/>
      </rPr>
      <t>城市防洪</t>
    </r>
  </si>
  <si>
    <r>
      <rPr>
        <sz val="11"/>
        <rFont val="Times New Roman"/>
        <charset val="134"/>
      </rPr>
      <t xml:space="preserve">      </t>
    </r>
    <r>
      <rPr>
        <sz val="11"/>
        <rFont val="宋体"/>
        <charset val="134"/>
      </rPr>
      <t>其他城市基础设施配套费安排的支出</t>
    </r>
  </si>
  <si>
    <r>
      <rPr>
        <sz val="11"/>
        <rFont val="Times New Roman"/>
        <charset val="134"/>
      </rPr>
      <t xml:space="preserve">    </t>
    </r>
    <r>
      <rPr>
        <sz val="11"/>
        <rFont val="宋体"/>
        <charset val="134"/>
      </rPr>
      <t>污水处理费收入安排的支出</t>
    </r>
  </si>
  <si>
    <r>
      <rPr>
        <sz val="11"/>
        <rFont val="Times New Roman"/>
        <charset val="134"/>
      </rPr>
      <t xml:space="preserve">      </t>
    </r>
    <r>
      <rPr>
        <sz val="11"/>
        <rFont val="宋体"/>
        <charset val="134"/>
      </rPr>
      <t>污水处理设施建设和运营</t>
    </r>
  </si>
  <si>
    <r>
      <rPr>
        <sz val="11"/>
        <rFont val="Times New Roman"/>
        <charset val="134"/>
      </rPr>
      <t xml:space="preserve">      </t>
    </r>
    <r>
      <rPr>
        <sz val="11"/>
        <rFont val="宋体"/>
        <charset val="134"/>
      </rPr>
      <t>代征手续费</t>
    </r>
  </si>
  <si>
    <r>
      <rPr>
        <sz val="11"/>
        <rFont val="Times New Roman"/>
        <charset val="134"/>
      </rPr>
      <t xml:space="preserve">      </t>
    </r>
    <r>
      <rPr>
        <sz val="11"/>
        <rFont val="宋体"/>
        <charset val="134"/>
      </rPr>
      <t>其他污水处理费安排的支出</t>
    </r>
  </si>
  <si>
    <r>
      <rPr>
        <sz val="11"/>
        <rFont val="Times New Roman"/>
        <charset val="134"/>
      </rPr>
      <t xml:space="preserve">    </t>
    </r>
    <r>
      <rPr>
        <sz val="11"/>
        <rFont val="宋体"/>
        <charset val="134"/>
      </rPr>
      <t>土地储备专项债券收入安排的支出</t>
    </r>
  </si>
  <si>
    <r>
      <rPr>
        <sz val="11"/>
        <rFont val="Times New Roman"/>
        <charset val="134"/>
      </rPr>
      <t xml:space="preserve">      </t>
    </r>
    <r>
      <rPr>
        <sz val="11"/>
        <rFont val="宋体"/>
        <charset val="134"/>
      </rPr>
      <t>其他土地储备专项债券收入安排的支出</t>
    </r>
  </si>
  <si>
    <r>
      <rPr>
        <sz val="11"/>
        <rFont val="Times New Roman"/>
        <charset val="134"/>
      </rPr>
      <t xml:space="preserve">    </t>
    </r>
    <r>
      <rPr>
        <sz val="11"/>
        <rFont val="宋体"/>
        <charset val="134"/>
      </rPr>
      <t>棚户区改造专项债券收入安排的支出</t>
    </r>
  </si>
  <si>
    <r>
      <rPr>
        <sz val="11"/>
        <rFont val="Times New Roman"/>
        <charset val="134"/>
      </rPr>
      <t xml:space="preserve">      </t>
    </r>
    <r>
      <rPr>
        <sz val="11"/>
        <rFont val="宋体"/>
        <charset val="134"/>
      </rPr>
      <t>其他棚户区改造专项债券收入安排的支出</t>
    </r>
  </si>
  <si>
    <r>
      <rPr>
        <sz val="11"/>
        <rFont val="Times New Roman"/>
        <charset val="134"/>
      </rPr>
      <t xml:space="preserve">    </t>
    </r>
    <r>
      <rPr>
        <sz val="11"/>
        <rFont val="宋体"/>
        <charset val="134"/>
      </rPr>
      <t>城市基础设施配套费对应专项债务收入安排的支出</t>
    </r>
  </si>
  <si>
    <r>
      <rPr>
        <sz val="11"/>
        <rFont val="Times New Roman"/>
        <charset val="134"/>
      </rPr>
      <t xml:space="preserve">      </t>
    </r>
    <r>
      <rPr>
        <sz val="11"/>
        <rFont val="宋体"/>
        <charset val="134"/>
      </rPr>
      <t>其他城市基础设施配套费对应专项债务收入安排的支出</t>
    </r>
  </si>
  <si>
    <r>
      <rPr>
        <sz val="11"/>
        <rFont val="Times New Roman"/>
        <charset val="134"/>
      </rPr>
      <t xml:space="preserve">    </t>
    </r>
    <r>
      <rPr>
        <sz val="11"/>
        <rFont val="宋体"/>
        <charset val="134"/>
      </rPr>
      <t>污水处理费对应专项债务收入安排的支出</t>
    </r>
  </si>
  <si>
    <r>
      <rPr>
        <sz val="11"/>
        <rFont val="Times New Roman"/>
        <charset val="134"/>
      </rPr>
      <t xml:space="preserve">      </t>
    </r>
    <r>
      <rPr>
        <sz val="11"/>
        <rFont val="宋体"/>
        <charset val="134"/>
      </rPr>
      <t>其他污水处理费对应专项债务收入安排的支出</t>
    </r>
  </si>
  <si>
    <r>
      <rPr>
        <sz val="11"/>
        <rFont val="Times New Roman"/>
        <charset val="134"/>
      </rPr>
      <t xml:space="preserve">    </t>
    </r>
    <r>
      <rPr>
        <sz val="11"/>
        <rFont val="宋体"/>
        <charset val="134"/>
      </rPr>
      <t>国有土地使用权出让收入对应专项债务收入安排的支出</t>
    </r>
  </si>
  <si>
    <r>
      <rPr>
        <sz val="11"/>
        <rFont val="Times New Roman"/>
        <charset val="134"/>
      </rPr>
      <t xml:space="preserve">      </t>
    </r>
    <r>
      <rPr>
        <sz val="11"/>
        <rFont val="宋体"/>
        <charset val="134"/>
      </rPr>
      <t>其他国有土地使用权出让收入对应专项债务收入安排的支出</t>
    </r>
  </si>
  <si>
    <t>六、农林水支出</t>
  </si>
  <si>
    <r>
      <rPr>
        <sz val="11"/>
        <rFont val="Times New Roman"/>
        <charset val="134"/>
      </rPr>
      <t xml:space="preserve">    </t>
    </r>
    <r>
      <rPr>
        <sz val="11"/>
        <rFont val="宋体"/>
        <charset val="134"/>
      </rPr>
      <t>大中型水库库区基金安排的支出</t>
    </r>
  </si>
  <si>
    <r>
      <rPr>
        <sz val="11"/>
        <rFont val="Times New Roman"/>
        <charset val="134"/>
      </rPr>
      <t xml:space="preserve">      </t>
    </r>
    <r>
      <rPr>
        <sz val="11"/>
        <rFont val="宋体"/>
        <charset val="134"/>
      </rPr>
      <t>解决移民遗留问题</t>
    </r>
  </si>
  <si>
    <r>
      <rPr>
        <sz val="11"/>
        <rFont val="Times New Roman"/>
        <charset val="134"/>
      </rPr>
      <t xml:space="preserve">      </t>
    </r>
    <r>
      <rPr>
        <sz val="11"/>
        <rFont val="宋体"/>
        <charset val="134"/>
      </rPr>
      <t>库区防护工程维护</t>
    </r>
  </si>
  <si>
    <r>
      <rPr>
        <sz val="11"/>
        <rFont val="Times New Roman"/>
        <charset val="134"/>
      </rPr>
      <t xml:space="preserve">      </t>
    </r>
    <r>
      <rPr>
        <sz val="11"/>
        <rFont val="宋体"/>
        <charset val="134"/>
      </rPr>
      <t>其他大中型水库库区基金支出</t>
    </r>
  </si>
  <si>
    <r>
      <rPr>
        <sz val="11"/>
        <rFont val="Times New Roman"/>
        <charset val="134"/>
      </rPr>
      <t xml:space="preserve">    </t>
    </r>
    <r>
      <rPr>
        <sz val="11"/>
        <rFont val="宋体"/>
        <charset val="134"/>
      </rPr>
      <t>三峡水库库区基金支出</t>
    </r>
  </si>
  <si>
    <r>
      <rPr>
        <sz val="11"/>
        <rFont val="Times New Roman"/>
        <charset val="134"/>
      </rPr>
      <t xml:space="preserve">      </t>
    </r>
    <r>
      <rPr>
        <sz val="11"/>
        <rFont val="宋体"/>
        <charset val="134"/>
      </rPr>
      <t>库区维护和管理</t>
    </r>
  </si>
  <si>
    <r>
      <rPr>
        <sz val="11"/>
        <rFont val="Times New Roman"/>
        <charset val="134"/>
      </rPr>
      <t xml:space="preserve">      </t>
    </r>
    <r>
      <rPr>
        <sz val="11"/>
        <rFont val="宋体"/>
        <charset val="134"/>
      </rPr>
      <t>其他三峡水库库区基金支出</t>
    </r>
  </si>
  <si>
    <r>
      <rPr>
        <sz val="11"/>
        <rFont val="Times New Roman"/>
        <charset val="134"/>
      </rPr>
      <t xml:space="preserve">    </t>
    </r>
    <r>
      <rPr>
        <sz val="11"/>
        <rFont val="宋体"/>
        <charset val="134"/>
      </rPr>
      <t>国家重大水利工程建设基金安排的支出</t>
    </r>
  </si>
  <si>
    <r>
      <rPr>
        <sz val="11"/>
        <rFont val="Times New Roman"/>
        <charset val="134"/>
      </rPr>
      <t xml:space="preserve">      </t>
    </r>
    <r>
      <rPr>
        <sz val="11"/>
        <rFont val="宋体"/>
        <charset val="134"/>
      </rPr>
      <t>三峡后续工作</t>
    </r>
  </si>
  <si>
    <r>
      <rPr>
        <sz val="11"/>
        <rFont val="Times New Roman"/>
        <charset val="134"/>
      </rPr>
      <t xml:space="preserve">      </t>
    </r>
    <r>
      <rPr>
        <sz val="11"/>
        <rFont val="宋体"/>
        <charset val="134"/>
      </rPr>
      <t>地方重大水利工程建设</t>
    </r>
  </si>
  <si>
    <r>
      <rPr>
        <sz val="11"/>
        <rFont val="Times New Roman"/>
        <charset val="134"/>
      </rPr>
      <t xml:space="preserve">      </t>
    </r>
    <r>
      <rPr>
        <sz val="11"/>
        <rFont val="宋体"/>
        <charset val="134"/>
      </rPr>
      <t>其他重大水利工程建设基金支出</t>
    </r>
  </si>
  <si>
    <t>七、交通运输支出</t>
  </si>
  <si>
    <r>
      <rPr>
        <sz val="11"/>
        <rFont val="Times New Roman"/>
        <charset val="134"/>
      </rPr>
      <t xml:space="preserve">    </t>
    </r>
    <r>
      <rPr>
        <sz val="11"/>
        <rFont val="宋体"/>
        <charset val="134"/>
      </rPr>
      <t>海南省高等级公路车辆通行附加费安排的支出</t>
    </r>
  </si>
  <si>
    <r>
      <rPr>
        <sz val="11"/>
        <rFont val="Times New Roman"/>
        <charset val="134"/>
      </rPr>
      <t xml:space="preserve">      </t>
    </r>
    <r>
      <rPr>
        <sz val="11"/>
        <rFont val="宋体"/>
        <charset val="134"/>
      </rPr>
      <t>公路还贷</t>
    </r>
  </si>
  <si>
    <r>
      <rPr>
        <sz val="11"/>
        <rFont val="Times New Roman"/>
        <charset val="134"/>
      </rPr>
      <t xml:space="preserve">      </t>
    </r>
    <r>
      <rPr>
        <sz val="11"/>
        <rFont val="宋体"/>
        <charset val="134"/>
      </rPr>
      <t>其他海南省高等级公路车辆通行附加费安排的支出</t>
    </r>
  </si>
  <si>
    <r>
      <rPr>
        <sz val="11"/>
        <rFont val="Times New Roman"/>
        <charset val="134"/>
      </rPr>
      <t xml:space="preserve">    </t>
    </r>
    <r>
      <rPr>
        <sz val="11"/>
        <rFont val="宋体"/>
        <charset val="134"/>
      </rPr>
      <t>车辆通行费安排的支出</t>
    </r>
  </si>
  <si>
    <r>
      <rPr>
        <sz val="11"/>
        <rFont val="Times New Roman"/>
        <charset val="134"/>
      </rPr>
      <t xml:space="preserve">      </t>
    </r>
    <r>
      <rPr>
        <sz val="11"/>
        <rFont val="宋体"/>
        <charset val="134"/>
      </rPr>
      <t>政府还贷公路养护</t>
    </r>
  </si>
  <si>
    <r>
      <rPr>
        <sz val="11"/>
        <rFont val="Times New Roman"/>
        <charset val="134"/>
      </rPr>
      <t xml:space="preserve">      </t>
    </r>
    <r>
      <rPr>
        <sz val="11"/>
        <rFont val="宋体"/>
        <charset val="134"/>
      </rPr>
      <t>政府还贷公路管理</t>
    </r>
  </si>
  <si>
    <r>
      <rPr>
        <sz val="11"/>
        <rFont val="Times New Roman"/>
        <charset val="134"/>
      </rPr>
      <t xml:space="preserve">      </t>
    </r>
    <r>
      <rPr>
        <sz val="11"/>
        <rFont val="宋体"/>
        <charset val="134"/>
      </rPr>
      <t>其他车辆通行费安排的支出</t>
    </r>
  </si>
  <si>
    <r>
      <rPr>
        <sz val="11"/>
        <rFont val="Times New Roman"/>
        <charset val="134"/>
      </rPr>
      <t xml:space="preserve">    </t>
    </r>
    <r>
      <rPr>
        <sz val="11"/>
        <rFont val="宋体"/>
        <charset val="134"/>
      </rPr>
      <t>港口建设费安排的支出</t>
    </r>
  </si>
  <si>
    <r>
      <rPr>
        <sz val="11"/>
        <rFont val="Times New Roman"/>
        <charset val="134"/>
      </rPr>
      <t xml:space="preserve">      </t>
    </r>
    <r>
      <rPr>
        <sz val="11"/>
        <rFont val="宋体"/>
        <charset val="134"/>
      </rPr>
      <t>航道建设和维护</t>
    </r>
  </si>
  <si>
    <r>
      <rPr>
        <sz val="11"/>
        <rFont val="Times New Roman"/>
        <charset val="134"/>
      </rPr>
      <t xml:space="preserve">      </t>
    </r>
    <r>
      <rPr>
        <sz val="11"/>
        <rFont val="宋体"/>
        <charset val="134"/>
      </rPr>
      <t>航运保障系统建设</t>
    </r>
  </si>
  <si>
    <r>
      <rPr>
        <sz val="11"/>
        <rFont val="Times New Roman"/>
        <charset val="134"/>
      </rPr>
      <t xml:space="preserve">      </t>
    </r>
    <r>
      <rPr>
        <sz val="11"/>
        <rFont val="宋体"/>
        <charset val="134"/>
      </rPr>
      <t>其他港口建设费安排的支出</t>
    </r>
  </si>
  <si>
    <r>
      <rPr>
        <sz val="11"/>
        <rFont val="Times New Roman"/>
        <charset val="134"/>
      </rPr>
      <t xml:space="preserve">    </t>
    </r>
    <r>
      <rPr>
        <sz val="11"/>
        <rFont val="宋体"/>
        <charset val="134"/>
      </rPr>
      <t>铁路建设基金支出</t>
    </r>
  </si>
  <si>
    <r>
      <rPr>
        <sz val="11"/>
        <rFont val="Times New Roman"/>
        <charset val="134"/>
      </rPr>
      <t xml:space="preserve">      </t>
    </r>
    <r>
      <rPr>
        <sz val="11"/>
        <rFont val="宋体"/>
        <charset val="134"/>
      </rPr>
      <t>铁路建设投资</t>
    </r>
  </si>
  <si>
    <r>
      <rPr>
        <sz val="11"/>
        <rFont val="Times New Roman"/>
        <charset val="134"/>
      </rPr>
      <t xml:space="preserve">      </t>
    </r>
    <r>
      <rPr>
        <sz val="11"/>
        <rFont val="宋体"/>
        <charset val="134"/>
      </rPr>
      <t>购置铁路机车车辆</t>
    </r>
  </si>
  <si>
    <r>
      <rPr>
        <sz val="11"/>
        <rFont val="Times New Roman"/>
        <charset val="134"/>
      </rPr>
      <t xml:space="preserve">      </t>
    </r>
    <r>
      <rPr>
        <sz val="11"/>
        <rFont val="宋体"/>
        <charset val="134"/>
      </rPr>
      <t>铁路还贷</t>
    </r>
  </si>
  <si>
    <r>
      <rPr>
        <sz val="11"/>
        <rFont val="Times New Roman"/>
        <charset val="134"/>
      </rPr>
      <t xml:space="preserve">      </t>
    </r>
    <r>
      <rPr>
        <sz val="11"/>
        <rFont val="宋体"/>
        <charset val="134"/>
      </rPr>
      <t>建设项目铺底资金</t>
    </r>
  </si>
  <si>
    <r>
      <rPr>
        <sz val="11"/>
        <rFont val="Times New Roman"/>
        <charset val="134"/>
      </rPr>
      <t xml:space="preserve">      </t>
    </r>
    <r>
      <rPr>
        <sz val="11"/>
        <rFont val="宋体"/>
        <charset val="134"/>
      </rPr>
      <t>勘测设计</t>
    </r>
  </si>
  <si>
    <r>
      <rPr>
        <sz val="11"/>
        <rFont val="Times New Roman"/>
        <charset val="134"/>
      </rPr>
      <t xml:space="preserve">      </t>
    </r>
    <r>
      <rPr>
        <sz val="11"/>
        <rFont val="宋体"/>
        <charset val="134"/>
      </rPr>
      <t>注册资本金</t>
    </r>
  </si>
  <si>
    <r>
      <rPr>
        <sz val="11"/>
        <rFont val="Times New Roman"/>
        <charset val="134"/>
      </rPr>
      <t xml:space="preserve">      </t>
    </r>
    <r>
      <rPr>
        <sz val="11"/>
        <rFont val="宋体"/>
        <charset val="134"/>
      </rPr>
      <t>周转资金</t>
    </r>
  </si>
  <si>
    <r>
      <rPr>
        <sz val="11"/>
        <rFont val="Times New Roman"/>
        <charset val="134"/>
      </rPr>
      <t xml:space="preserve">      </t>
    </r>
    <r>
      <rPr>
        <sz val="11"/>
        <rFont val="宋体"/>
        <charset val="134"/>
      </rPr>
      <t>其他铁路建设基金支出</t>
    </r>
  </si>
  <si>
    <r>
      <rPr>
        <sz val="11"/>
        <rFont val="Times New Roman"/>
        <charset val="134"/>
      </rPr>
      <t xml:space="preserve">    </t>
    </r>
    <r>
      <rPr>
        <sz val="11"/>
        <rFont val="宋体"/>
        <charset val="134"/>
      </rPr>
      <t>船舶油污损害赔偿基金支出</t>
    </r>
  </si>
  <si>
    <r>
      <rPr>
        <sz val="11"/>
        <rFont val="Times New Roman"/>
        <charset val="134"/>
      </rPr>
      <t xml:space="preserve">      </t>
    </r>
    <r>
      <rPr>
        <sz val="11"/>
        <rFont val="宋体"/>
        <charset val="134"/>
      </rPr>
      <t>应急处置费用</t>
    </r>
  </si>
  <si>
    <r>
      <rPr>
        <sz val="11"/>
        <rFont val="Times New Roman"/>
        <charset val="134"/>
      </rPr>
      <t xml:space="preserve">      </t>
    </r>
    <r>
      <rPr>
        <sz val="11"/>
        <rFont val="宋体"/>
        <charset val="134"/>
      </rPr>
      <t>控制清除污染</t>
    </r>
  </si>
  <si>
    <r>
      <rPr>
        <sz val="11"/>
        <rFont val="Times New Roman"/>
        <charset val="134"/>
      </rPr>
      <t xml:space="preserve">      </t>
    </r>
    <r>
      <rPr>
        <sz val="11"/>
        <rFont val="宋体"/>
        <charset val="134"/>
      </rPr>
      <t>损失补偿</t>
    </r>
  </si>
  <si>
    <r>
      <rPr>
        <sz val="11"/>
        <rFont val="Times New Roman"/>
        <charset val="134"/>
      </rPr>
      <t xml:space="preserve">      </t>
    </r>
    <r>
      <rPr>
        <sz val="11"/>
        <rFont val="宋体"/>
        <charset val="134"/>
      </rPr>
      <t>生态恢复</t>
    </r>
  </si>
  <si>
    <r>
      <rPr>
        <sz val="11"/>
        <rFont val="Times New Roman"/>
        <charset val="134"/>
      </rPr>
      <t xml:space="preserve">      </t>
    </r>
    <r>
      <rPr>
        <sz val="11"/>
        <rFont val="宋体"/>
        <charset val="134"/>
      </rPr>
      <t>监视监测</t>
    </r>
  </si>
  <si>
    <r>
      <rPr>
        <sz val="11"/>
        <rFont val="Times New Roman"/>
        <charset val="134"/>
      </rPr>
      <t xml:space="preserve">      </t>
    </r>
    <r>
      <rPr>
        <sz val="11"/>
        <rFont val="宋体"/>
        <charset val="134"/>
      </rPr>
      <t>其他船舶油污损害赔偿基金支出</t>
    </r>
  </si>
  <si>
    <r>
      <rPr>
        <sz val="11"/>
        <rFont val="Times New Roman"/>
        <charset val="134"/>
      </rPr>
      <t xml:space="preserve">    </t>
    </r>
    <r>
      <rPr>
        <sz val="11"/>
        <rFont val="宋体"/>
        <charset val="134"/>
      </rPr>
      <t>民航发展基金支出</t>
    </r>
  </si>
  <si>
    <r>
      <rPr>
        <sz val="11"/>
        <rFont val="Times New Roman"/>
        <charset val="134"/>
      </rPr>
      <t xml:space="preserve">      </t>
    </r>
    <r>
      <rPr>
        <sz val="11"/>
        <rFont val="宋体"/>
        <charset val="134"/>
      </rPr>
      <t>民航机场建设</t>
    </r>
  </si>
  <si>
    <r>
      <rPr>
        <sz val="11"/>
        <rFont val="Times New Roman"/>
        <charset val="134"/>
      </rPr>
      <t xml:space="preserve">      </t>
    </r>
    <r>
      <rPr>
        <sz val="11"/>
        <rFont val="宋体"/>
        <charset val="134"/>
      </rPr>
      <t>民航安全</t>
    </r>
  </si>
  <si>
    <r>
      <rPr>
        <sz val="11"/>
        <rFont val="Times New Roman"/>
        <charset val="134"/>
      </rPr>
      <t xml:space="preserve">      </t>
    </r>
    <r>
      <rPr>
        <sz val="11"/>
        <rFont val="宋体"/>
        <charset val="134"/>
      </rPr>
      <t>航线和机场补贴</t>
    </r>
  </si>
  <si>
    <r>
      <rPr>
        <sz val="11"/>
        <rFont val="Times New Roman"/>
        <charset val="134"/>
      </rPr>
      <t xml:space="preserve">      </t>
    </r>
    <r>
      <rPr>
        <sz val="11"/>
        <rFont val="宋体"/>
        <charset val="134"/>
      </rPr>
      <t>民航节能减排</t>
    </r>
  </si>
  <si>
    <r>
      <rPr>
        <sz val="11"/>
        <rFont val="Times New Roman"/>
        <charset val="134"/>
      </rPr>
      <t xml:space="preserve">      </t>
    </r>
    <r>
      <rPr>
        <sz val="11"/>
        <rFont val="宋体"/>
        <charset val="134"/>
      </rPr>
      <t>通用航空发展</t>
    </r>
  </si>
  <si>
    <r>
      <rPr>
        <sz val="11"/>
        <rFont val="Times New Roman"/>
        <charset val="134"/>
      </rPr>
      <t xml:space="preserve">      </t>
    </r>
    <r>
      <rPr>
        <sz val="11"/>
        <rFont val="宋体"/>
        <charset val="134"/>
      </rPr>
      <t>征管经费</t>
    </r>
  </si>
  <si>
    <r>
      <rPr>
        <sz val="11"/>
        <rFont val="Times New Roman"/>
        <charset val="134"/>
      </rPr>
      <t xml:space="preserve">      </t>
    </r>
    <r>
      <rPr>
        <sz val="11"/>
        <rFont val="宋体"/>
        <charset val="134"/>
      </rPr>
      <t>其他民航发展基金支出</t>
    </r>
  </si>
  <si>
    <r>
      <rPr>
        <sz val="11"/>
        <rFont val="Times New Roman"/>
        <charset val="134"/>
      </rPr>
      <t xml:space="preserve">    </t>
    </r>
    <r>
      <rPr>
        <sz val="11"/>
        <rFont val="宋体"/>
        <charset val="134"/>
      </rPr>
      <t>海南省高等级公路车辆通行附加费对应专项债务收入安排的支出</t>
    </r>
  </si>
  <si>
    <r>
      <rPr>
        <sz val="11"/>
        <rFont val="Times New Roman"/>
        <charset val="134"/>
      </rPr>
      <t xml:space="preserve">      </t>
    </r>
    <r>
      <rPr>
        <sz val="11"/>
        <rFont val="宋体"/>
        <charset val="134"/>
      </rPr>
      <t>其他海南省高等级公路车辆通行附加费对应专项债务收入安排的支出</t>
    </r>
  </si>
  <si>
    <r>
      <rPr>
        <sz val="11"/>
        <rFont val="Times New Roman"/>
        <charset val="134"/>
      </rPr>
      <t xml:space="preserve">    </t>
    </r>
    <r>
      <rPr>
        <sz val="11"/>
        <rFont val="宋体"/>
        <charset val="134"/>
      </rPr>
      <t>政府收费公路专项债券收入安排的支出</t>
    </r>
  </si>
  <si>
    <r>
      <rPr>
        <sz val="11"/>
        <rFont val="Times New Roman"/>
        <charset val="134"/>
      </rPr>
      <t xml:space="preserve">      </t>
    </r>
    <r>
      <rPr>
        <sz val="11"/>
        <rFont val="宋体"/>
        <charset val="134"/>
      </rPr>
      <t>其他政府收费公路专项债券收入安排的支出</t>
    </r>
  </si>
  <si>
    <r>
      <rPr>
        <sz val="11"/>
        <rFont val="Times New Roman"/>
        <charset val="134"/>
      </rPr>
      <t xml:space="preserve">    </t>
    </r>
    <r>
      <rPr>
        <sz val="11"/>
        <rFont val="宋体"/>
        <charset val="134"/>
      </rPr>
      <t>车辆通行费对应专项债务收入安排的支出</t>
    </r>
  </si>
  <si>
    <r>
      <rPr>
        <sz val="11"/>
        <rFont val="Times New Roman"/>
        <charset val="134"/>
      </rPr>
      <t xml:space="preserve">    </t>
    </r>
    <r>
      <rPr>
        <sz val="11"/>
        <rFont val="宋体"/>
        <charset val="134"/>
      </rPr>
      <t>港口建设费对应专项债务收入安排的支出</t>
    </r>
  </si>
  <si>
    <r>
      <rPr>
        <sz val="11"/>
        <rFont val="Times New Roman"/>
        <charset val="134"/>
      </rPr>
      <t xml:space="preserve">      </t>
    </r>
    <r>
      <rPr>
        <sz val="11"/>
        <rFont val="宋体"/>
        <charset val="134"/>
      </rPr>
      <t>其他港口建设费对应专项债务收入安排的支出</t>
    </r>
  </si>
  <si>
    <t>八、资源勘探工业信息等支出</t>
  </si>
  <si>
    <r>
      <rPr>
        <sz val="11"/>
        <rFont val="Times New Roman"/>
        <charset val="134"/>
      </rPr>
      <t xml:space="preserve">    </t>
    </r>
    <r>
      <rPr>
        <sz val="11"/>
        <rFont val="宋体"/>
        <charset val="134"/>
      </rPr>
      <t>农网还贷资金支出</t>
    </r>
  </si>
  <si>
    <r>
      <rPr>
        <sz val="11"/>
        <rFont val="Times New Roman"/>
        <charset val="134"/>
      </rPr>
      <t xml:space="preserve">      </t>
    </r>
    <r>
      <rPr>
        <sz val="11"/>
        <rFont val="宋体"/>
        <charset val="134"/>
      </rPr>
      <t>地方农网还贷资金支出</t>
    </r>
  </si>
  <si>
    <r>
      <rPr>
        <sz val="11"/>
        <rFont val="Times New Roman"/>
        <charset val="134"/>
      </rPr>
      <t xml:space="preserve">      </t>
    </r>
    <r>
      <rPr>
        <sz val="11"/>
        <rFont val="宋体"/>
        <charset val="134"/>
      </rPr>
      <t>其他农网还贷资金支出</t>
    </r>
  </si>
  <si>
    <t>九、其他支出</t>
  </si>
  <si>
    <r>
      <rPr>
        <sz val="11"/>
        <rFont val="Times New Roman"/>
        <charset val="134"/>
      </rPr>
      <t xml:space="preserve">    </t>
    </r>
    <r>
      <rPr>
        <sz val="11"/>
        <rFont val="宋体"/>
        <charset val="134"/>
      </rPr>
      <t>其他政府性基金及对应专项债务收入安排的支出</t>
    </r>
  </si>
  <si>
    <r>
      <rPr>
        <sz val="11"/>
        <rFont val="Times New Roman"/>
        <charset val="134"/>
      </rPr>
      <t xml:space="preserve">      </t>
    </r>
    <r>
      <rPr>
        <sz val="11"/>
        <rFont val="宋体"/>
        <charset val="134"/>
      </rPr>
      <t>其他政府性基金安排的支出</t>
    </r>
  </si>
  <si>
    <r>
      <rPr>
        <sz val="11"/>
        <rFont val="Times New Roman"/>
        <charset val="134"/>
      </rPr>
      <t xml:space="preserve">      </t>
    </r>
    <r>
      <rPr>
        <sz val="11"/>
        <rFont val="宋体"/>
        <charset val="134"/>
      </rPr>
      <t>其他地方自行试点项目收益专项债券收入安排的支出</t>
    </r>
  </si>
  <si>
    <r>
      <rPr>
        <sz val="11"/>
        <rFont val="Times New Roman"/>
        <charset val="134"/>
      </rPr>
      <t xml:space="preserve">      </t>
    </r>
    <r>
      <rPr>
        <sz val="11"/>
        <rFont val="宋体"/>
        <charset val="134"/>
      </rPr>
      <t>其他政府性基金债务收入安排的支出</t>
    </r>
  </si>
  <si>
    <r>
      <rPr>
        <sz val="11"/>
        <rFont val="Times New Roman"/>
        <charset val="134"/>
      </rPr>
      <t xml:space="preserve">    </t>
    </r>
    <r>
      <rPr>
        <sz val="11"/>
        <rFont val="宋体"/>
        <charset val="134"/>
      </rPr>
      <t>彩票发行销售机构业务费安排的支出</t>
    </r>
  </si>
  <si>
    <r>
      <rPr>
        <sz val="11"/>
        <rFont val="Times New Roman"/>
        <charset val="134"/>
      </rPr>
      <t xml:space="preserve">      </t>
    </r>
    <r>
      <rPr>
        <sz val="11"/>
        <rFont val="宋体"/>
        <charset val="134"/>
      </rPr>
      <t>福利彩票发行机构的业务费支出</t>
    </r>
  </si>
  <si>
    <r>
      <rPr>
        <sz val="11"/>
        <rFont val="Times New Roman"/>
        <charset val="134"/>
      </rPr>
      <t xml:space="preserve">      </t>
    </r>
    <r>
      <rPr>
        <sz val="11"/>
        <rFont val="宋体"/>
        <charset val="134"/>
      </rPr>
      <t>体育彩票发行机构的业务费支出</t>
    </r>
  </si>
  <si>
    <r>
      <rPr>
        <sz val="11"/>
        <rFont val="Times New Roman"/>
        <charset val="134"/>
      </rPr>
      <t xml:space="preserve">      </t>
    </r>
    <r>
      <rPr>
        <sz val="11"/>
        <rFont val="宋体"/>
        <charset val="134"/>
      </rPr>
      <t>福利彩票销售机构的业务费支出</t>
    </r>
  </si>
  <si>
    <r>
      <rPr>
        <sz val="11"/>
        <rFont val="Times New Roman"/>
        <charset val="134"/>
      </rPr>
      <t xml:space="preserve">      </t>
    </r>
    <r>
      <rPr>
        <sz val="11"/>
        <rFont val="宋体"/>
        <charset val="134"/>
      </rPr>
      <t>体育彩票销售机构的业务费支出</t>
    </r>
  </si>
  <si>
    <r>
      <rPr>
        <sz val="11"/>
        <rFont val="Times New Roman"/>
        <charset val="134"/>
      </rPr>
      <t xml:space="preserve">      </t>
    </r>
    <r>
      <rPr>
        <sz val="11"/>
        <rFont val="宋体"/>
        <charset val="134"/>
      </rPr>
      <t>彩票兑奖周转金支出</t>
    </r>
  </si>
  <si>
    <r>
      <rPr>
        <sz val="11"/>
        <rFont val="Times New Roman"/>
        <charset val="134"/>
      </rPr>
      <t xml:space="preserve">      </t>
    </r>
    <r>
      <rPr>
        <sz val="11"/>
        <rFont val="宋体"/>
        <charset val="134"/>
      </rPr>
      <t>彩票发行销售风险基金支出</t>
    </r>
  </si>
  <si>
    <r>
      <rPr>
        <sz val="11"/>
        <rFont val="Times New Roman"/>
        <charset val="134"/>
      </rPr>
      <t xml:space="preserve">      </t>
    </r>
    <r>
      <rPr>
        <sz val="11"/>
        <rFont val="宋体"/>
        <charset val="134"/>
      </rPr>
      <t>彩票市场调控资金支出</t>
    </r>
  </si>
  <si>
    <r>
      <rPr>
        <sz val="11"/>
        <rFont val="Times New Roman"/>
        <charset val="134"/>
      </rPr>
      <t xml:space="preserve">      </t>
    </r>
    <r>
      <rPr>
        <sz val="11"/>
        <rFont val="宋体"/>
        <charset val="134"/>
      </rPr>
      <t>其他彩票发行销售机构业务费安排的支出</t>
    </r>
  </si>
  <si>
    <r>
      <rPr>
        <sz val="11"/>
        <rFont val="Times New Roman"/>
        <charset val="134"/>
      </rPr>
      <t xml:space="preserve">    </t>
    </r>
    <r>
      <rPr>
        <sz val="11"/>
        <rFont val="宋体"/>
        <charset val="134"/>
      </rPr>
      <t>彩票公益金安排的支出</t>
    </r>
  </si>
  <si>
    <r>
      <rPr>
        <sz val="11"/>
        <rFont val="Times New Roman"/>
        <charset val="134"/>
      </rPr>
      <t xml:space="preserve">      </t>
    </r>
    <r>
      <rPr>
        <sz val="11"/>
        <rFont val="宋体"/>
        <charset val="134"/>
      </rPr>
      <t>用于社会福利的彩票公益金支出</t>
    </r>
  </si>
  <si>
    <r>
      <rPr>
        <sz val="11"/>
        <rFont val="Times New Roman"/>
        <charset val="134"/>
      </rPr>
      <t xml:space="preserve">      </t>
    </r>
    <r>
      <rPr>
        <sz val="11"/>
        <rFont val="宋体"/>
        <charset val="134"/>
      </rPr>
      <t>用于体育事业的彩票公益金支出</t>
    </r>
  </si>
  <si>
    <r>
      <rPr>
        <sz val="11"/>
        <rFont val="Times New Roman"/>
        <charset val="134"/>
      </rPr>
      <t xml:space="preserve">      </t>
    </r>
    <r>
      <rPr>
        <sz val="11"/>
        <rFont val="宋体"/>
        <charset val="134"/>
      </rPr>
      <t>用于教育事业的彩票公益金支出</t>
    </r>
  </si>
  <si>
    <r>
      <rPr>
        <sz val="11"/>
        <rFont val="Times New Roman"/>
        <charset val="134"/>
      </rPr>
      <t xml:space="preserve">      </t>
    </r>
    <r>
      <rPr>
        <sz val="11"/>
        <rFont val="宋体"/>
        <charset val="134"/>
      </rPr>
      <t>用于红十字事业的彩票公益金支出</t>
    </r>
  </si>
  <si>
    <r>
      <rPr>
        <sz val="11"/>
        <rFont val="Times New Roman"/>
        <charset val="134"/>
      </rPr>
      <t xml:space="preserve">      </t>
    </r>
    <r>
      <rPr>
        <sz val="11"/>
        <rFont val="宋体"/>
        <charset val="134"/>
      </rPr>
      <t>用于残疾人事业的彩票公益金支出</t>
    </r>
  </si>
  <si>
    <r>
      <rPr>
        <sz val="11"/>
        <rFont val="Times New Roman"/>
        <charset val="134"/>
      </rPr>
      <t xml:space="preserve">      </t>
    </r>
    <r>
      <rPr>
        <sz val="11"/>
        <rFont val="宋体"/>
        <charset val="134"/>
      </rPr>
      <t>用于文化事业的彩票公益金支出</t>
    </r>
  </si>
  <si>
    <r>
      <rPr>
        <sz val="11"/>
        <rFont val="Times New Roman"/>
        <charset val="134"/>
      </rPr>
      <t xml:space="preserve">      </t>
    </r>
    <r>
      <rPr>
        <sz val="11"/>
        <rFont val="宋体"/>
        <charset val="134"/>
      </rPr>
      <t>用于扶贫的彩票公益金支出</t>
    </r>
  </si>
  <si>
    <r>
      <rPr>
        <sz val="11"/>
        <rFont val="Times New Roman"/>
        <charset val="134"/>
      </rPr>
      <t xml:space="preserve">      </t>
    </r>
    <r>
      <rPr>
        <sz val="11"/>
        <rFont val="宋体"/>
        <charset val="134"/>
      </rPr>
      <t>用于法律援助的彩票公益金支出</t>
    </r>
  </si>
  <si>
    <r>
      <rPr>
        <sz val="11"/>
        <rFont val="Times New Roman"/>
        <charset val="134"/>
      </rPr>
      <t xml:space="preserve">      </t>
    </r>
    <r>
      <rPr>
        <sz val="11"/>
        <rFont val="宋体"/>
        <charset val="134"/>
      </rPr>
      <t>用于城乡医疗救助的的彩票公益金支出</t>
    </r>
  </si>
  <si>
    <r>
      <rPr>
        <sz val="11"/>
        <rFont val="Times New Roman"/>
        <charset val="134"/>
      </rPr>
      <t xml:space="preserve">      </t>
    </r>
    <r>
      <rPr>
        <sz val="11"/>
        <rFont val="宋体"/>
        <charset val="134"/>
      </rPr>
      <t>用于其他社会公益事业的彩票公益金支出</t>
    </r>
  </si>
  <si>
    <t>十、债务付息支出</t>
  </si>
  <si>
    <t xml:space="preserve">  地方政府专项债务付息支出</t>
  </si>
  <si>
    <r>
      <rPr>
        <sz val="11"/>
        <rFont val="Times New Roman"/>
        <charset val="134"/>
      </rPr>
      <t xml:space="preserve">      </t>
    </r>
    <r>
      <rPr>
        <sz val="11"/>
        <rFont val="宋体"/>
        <charset val="134"/>
      </rPr>
      <t>海南省高等级公路车辆通行附加费债务付息支出</t>
    </r>
  </si>
  <si>
    <r>
      <rPr>
        <sz val="11"/>
        <rFont val="Times New Roman"/>
        <charset val="134"/>
      </rPr>
      <t xml:space="preserve">      </t>
    </r>
    <r>
      <rPr>
        <sz val="11"/>
        <rFont val="宋体"/>
        <charset val="134"/>
      </rPr>
      <t>港口建设费债务付息支出</t>
    </r>
  </si>
  <si>
    <r>
      <rPr>
        <sz val="11"/>
        <rFont val="Times New Roman"/>
        <charset val="134"/>
      </rPr>
      <t xml:space="preserve">      </t>
    </r>
    <r>
      <rPr>
        <sz val="11"/>
        <rFont val="宋体"/>
        <charset val="134"/>
      </rPr>
      <t>国家电影事业发展专项资金债务付息支出</t>
    </r>
  </si>
  <si>
    <r>
      <rPr>
        <sz val="11"/>
        <rFont val="Times New Roman"/>
        <charset val="134"/>
      </rPr>
      <t xml:space="preserve">      </t>
    </r>
    <r>
      <rPr>
        <sz val="11"/>
        <rFont val="宋体"/>
        <charset val="134"/>
      </rPr>
      <t>国有土地使用权出让金债务付息支出</t>
    </r>
  </si>
  <si>
    <r>
      <rPr>
        <sz val="11"/>
        <rFont val="Times New Roman"/>
        <charset val="134"/>
      </rPr>
      <t xml:space="preserve">      </t>
    </r>
    <r>
      <rPr>
        <sz val="11"/>
        <rFont val="宋体"/>
        <charset val="134"/>
      </rPr>
      <t>农业土地开发资金债务付息支出</t>
    </r>
  </si>
  <si>
    <r>
      <rPr>
        <sz val="11"/>
        <rFont val="Times New Roman"/>
        <charset val="134"/>
      </rPr>
      <t xml:space="preserve">      </t>
    </r>
    <r>
      <rPr>
        <sz val="11"/>
        <rFont val="宋体"/>
        <charset val="134"/>
      </rPr>
      <t>大中型水库库区基金债务付息支出</t>
    </r>
  </si>
  <si>
    <r>
      <rPr>
        <sz val="11"/>
        <rFont val="Times New Roman"/>
        <charset val="134"/>
      </rPr>
      <t xml:space="preserve">      </t>
    </r>
    <r>
      <rPr>
        <sz val="11"/>
        <rFont val="宋体"/>
        <charset val="134"/>
      </rPr>
      <t>城市基础设施配套费债务付息支出</t>
    </r>
  </si>
  <si>
    <r>
      <rPr>
        <sz val="11"/>
        <rFont val="Times New Roman"/>
        <charset val="134"/>
      </rPr>
      <t xml:space="preserve">      </t>
    </r>
    <r>
      <rPr>
        <sz val="11"/>
        <rFont val="宋体"/>
        <charset val="134"/>
      </rPr>
      <t>小型水库移民扶助基金债务付息支出</t>
    </r>
  </si>
  <si>
    <r>
      <rPr>
        <sz val="11"/>
        <rFont val="Times New Roman"/>
        <charset val="134"/>
      </rPr>
      <t xml:space="preserve">      </t>
    </r>
    <r>
      <rPr>
        <sz val="11"/>
        <rFont val="宋体"/>
        <charset val="134"/>
      </rPr>
      <t>国家重大水利工程建设基金债务付息支出</t>
    </r>
  </si>
  <si>
    <r>
      <rPr>
        <sz val="11"/>
        <rFont val="Times New Roman"/>
        <charset val="134"/>
      </rPr>
      <t xml:space="preserve">      </t>
    </r>
    <r>
      <rPr>
        <sz val="11"/>
        <rFont val="宋体"/>
        <charset val="134"/>
      </rPr>
      <t>车辆通行费债务付息支出</t>
    </r>
  </si>
  <si>
    <r>
      <rPr>
        <sz val="11"/>
        <rFont val="Times New Roman"/>
        <charset val="134"/>
      </rPr>
      <t xml:space="preserve">      </t>
    </r>
    <r>
      <rPr>
        <sz val="11"/>
        <rFont val="宋体"/>
        <charset val="134"/>
      </rPr>
      <t>污水处理费债务付息支出</t>
    </r>
  </si>
  <si>
    <r>
      <rPr>
        <sz val="11"/>
        <rFont val="Times New Roman"/>
        <charset val="134"/>
      </rPr>
      <t xml:space="preserve">      </t>
    </r>
    <r>
      <rPr>
        <sz val="11"/>
        <rFont val="宋体"/>
        <charset val="134"/>
      </rPr>
      <t>土地储备专项债券付息支出</t>
    </r>
  </si>
  <si>
    <r>
      <rPr>
        <sz val="11"/>
        <rFont val="Times New Roman"/>
        <charset val="134"/>
      </rPr>
      <t xml:space="preserve">      </t>
    </r>
    <r>
      <rPr>
        <sz val="11"/>
        <rFont val="宋体"/>
        <charset val="134"/>
      </rPr>
      <t>政府收费公路专项债券付息支出</t>
    </r>
  </si>
  <si>
    <r>
      <rPr>
        <sz val="11"/>
        <rFont val="Times New Roman"/>
        <charset val="134"/>
      </rPr>
      <t xml:space="preserve">      </t>
    </r>
    <r>
      <rPr>
        <sz val="11"/>
        <rFont val="宋体"/>
        <charset val="134"/>
      </rPr>
      <t>棚户区改造专项债券付息支出</t>
    </r>
  </si>
  <si>
    <r>
      <rPr>
        <sz val="11"/>
        <rFont val="Times New Roman"/>
        <charset val="134"/>
      </rPr>
      <t xml:space="preserve">      </t>
    </r>
    <r>
      <rPr>
        <sz val="11"/>
        <rFont val="宋体"/>
        <charset val="134"/>
      </rPr>
      <t>其他地方自行试点项目收益专项债券付息支出</t>
    </r>
  </si>
  <si>
    <r>
      <rPr>
        <sz val="11"/>
        <rFont val="Times New Roman"/>
        <charset val="134"/>
      </rPr>
      <t xml:space="preserve">      </t>
    </r>
    <r>
      <rPr>
        <sz val="11"/>
        <rFont val="宋体"/>
        <charset val="134"/>
      </rPr>
      <t>其他政府性基金债务付息支出</t>
    </r>
  </si>
  <si>
    <t>十一、债务发行费用支出</t>
  </si>
  <si>
    <r>
      <rPr>
        <sz val="11"/>
        <rFont val="Times New Roman"/>
        <charset val="134"/>
      </rPr>
      <t xml:space="preserve">      </t>
    </r>
    <r>
      <rPr>
        <sz val="11"/>
        <rFont val="宋体"/>
        <charset val="134"/>
      </rPr>
      <t>海南省高等级公路车辆通行附加费债务发行费用支出</t>
    </r>
  </si>
  <si>
    <r>
      <rPr>
        <sz val="11"/>
        <rFont val="Times New Roman"/>
        <charset val="134"/>
      </rPr>
      <t xml:space="preserve">      </t>
    </r>
    <r>
      <rPr>
        <sz val="11"/>
        <rFont val="宋体"/>
        <charset val="134"/>
      </rPr>
      <t>港口建设费债务发行费用支出</t>
    </r>
  </si>
  <si>
    <r>
      <rPr>
        <sz val="11"/>
        <rFont val="Times New Roman"/>
        <charset val="134"/>
      </rPr>
      <t xml:space="preserve">      </t>
    </r>
    <r>
      <rPr>
        <sz val="11"/>
        <rFont val="宋体"/>
        <charset val="134"/>
      </rPr>
      <t>国家电影事业发展专项资金债务发行费用支出</t>
    </r>
  </si>
  <si>
    <r>
      <rPr>
        <sz val="11"/>
        <rFont val="Times New Roman"/>
        <charset val="134"/>
      </rPr>
      <t xml:space="preserve">      </t>
    </r>
    <r>
      <rPr>
        <sz val="11"/>
        <rFont val="宋体"/>
        <charset val="134"/>
      </rPr>
      <t>国有土地使用权出让金债务发行费用支出</t>
    </r>
  </si>
  <si>
    <r>
      <rPr>
        <sz val="11"/>
        <rFont val="Times New Roman"/>
        <charset val="134"/>
      </rPr>
      <t xml:space="preserve">      </t>
    </r>
    <r>
      <rPr>
        <sz val="11"/>
        <rFont val="宋体"/>
        <charset val="134"/>
      </rPr>
      <t>农业土地开发资金债务发行费用支出</t>
    </r>
  </si>
  <si>
    <r>
      <rPr>
        <sz val="11"/>
        <rFont val="Times New Roman"/>
        <charset val="134"/>
      </rPr>
      <t xml:space="preserve">      </t>
    </r>
    <r>
      <rPr>
        <sz val="11"/>
        <rFont val="宋体"/>
        <charset val="134"/>
      </rPr>
      <t>大中型水库库区基金债务发行费用支出</t>
    </r>
  </si>
  <si>
    <r>
      <rPr>
        <sz val="11"/>
        <rFont val="Times New Roman"/>
        <charset val="134"/>
      </rPr>
      <t xml:space="preserve">      </t>
    </r>
    <r>
      <rPr>
        <sz val="11"/>
        <rFont val="宋体"/>
        <charset val="134"/>
      </rPr>
      <t>城市基础设施配套费债务发行费用支出</t>
    </r>
  </si>
  <si>
    <r>
      <rPr>
        <sz val="11"/>
        <rFont val="Times New Roman"/>
        <charset val="134"/>
      </rPr>
      <t xml:space="preserve">      </t>
    </r>
    <r>
      <rPr>
        <sz val="11"/>
        <rFont val="宋体"/>
        <charset val="134"/>
      </rPr>
      <t>小型水库移民扶助基金债务发行费用支出</t>
    </r>
  </si>
  <si>
    <r>
      <rPr>
        <sz val="11"/>
        <rFont val="Times New Roman"/>
        <charset val="134"/>
      </rPr>
      <t xml:space="preserve">      </t>
    </r>
    <r>
      <rPr>
        <sz val="11"/>
        <rFont val="宋体"/>
        <charset val="134"/>
      </rPr>
      <t>国家重大水利工程建设基金债务发行费用支出</t>
    </r>
  </si>
  <si>
    <r>
      <rPr>
        <sz val="11"/>
        <rFont val="Times New Roman"/>
        <charset val="134"/>
      </rPr>
      <t xml:space="preserve">      </t>
    </r>
    <r>
      <rPr>
        <sz val="11"/>
        <rFont val="宋体"/>
        <charset val="134"/>
      </rPr>
      <t>车辆通行费债务发行费用支出</t>
    </r>
  </si>
  <si>
    <r>
      <rPr>
        <sz val="11"/>
        <rFont val="Times New Roman"/>
        <charset val="134"/>
      </rPr>
      <t xml:space="preserve">      </t>
    </r>
    <r>
      <rPr>
        <sz val="11"/>
        <rFont val="宋体"/>
        <charset val="134"/>
      </rPr>
      <t>污水处理费债务发行费用支出</t>
    </r>
  </si>
  <si>
    <r>
      <rPr>
        <sz val="11"/>
        <rFont val="Times New Roman"/>
        <charset val="134"/>
      </rPr>
      <t xml:space="preserve">      </t>
    </r>
    <r>
      <rPr>
        <sz val="11"/>
        <rFont val="宋体"/>
        <charset val="134"/>
      </rPr>
      <t>土地储备专项债券发行费用支出</t>
    </r>
  </si>
  <si>
    <r>
      <rPr>
        <sz val="11"/>
        <rFont val="Times New Roman"/>
        <charset val="134"/>
      </rPr>
      <t xml:space="preserve">      </t>
    </r>
    <r>
      <rPr>
        <sz val="11"/>
        <rFont val="宋体"/>
        <charset val="134"/>
      </rPr>
      <t>政府收费公路专项债券发行费用支出</t>
    </r>
  </si>
  <si>
    <r>
      <rPr>
        <sz val="11"/>
        <rFont val="Times New Roman"/>
        <charset val="134"/>
      </rPr>
      <t xml:space="preserve">      </t>
    </r>
    <r>
      <rPr>
        <sz val="11"/>
        <rFont val="宋体"/>
        <charset val="134"/>
      </rPr>
      <t>棚户区改造专项债券发行费用支出</t>
    </r>
  </si>
  <si>
    <r>
      <rPr>
        <sz val="11"/>
        <rFont val="Times New Roman"/>
        <charset val="134"/>
      </rPr>
      <t xml:space="preserve">      </t>
    </r>
    <r>
      <rPr>
        <sz val="11"/>
        <rFont val="宋体"/>
        <charset val="134"/>
      </rPr>
      <t>其他地方自行试点项目收益专项债务发行费用支出</t>
    </r>
  </si>
  <si>
    <r>
      <rPr>
        <sz val="11"/>
        <rFont val="Times New Roman"/>
        <charset val="134"/>
      </rPr>
      <t xml:space="preserve">      </t>
    </r>
    <r>
      <rPr>
        <sz val="11"/>
        <rFont val="宋体"/>
        <charset val="134"/>
      </rPr>
      <t>其他政府性基金债务发行费用支出</t>
    </r>
  </si>
  <si>
    <t>十二、抗疫特别国债安排的支出</t>
  </si>
  <si>
    <r>
      <rPr>
        <sz val="11"/>
        <rFont val="Times New Roman"/>
        <charset val="134"/>
      </rPr>
      <t xml:space="preserve">      </t>
    </r>
    <r>
      <rPr>
        <sz val="11"/>
        <rFont val="宋体"/>
        <charset val="134"/>
      </rPr>
      <t>公共卫生体系建设</t>
    </r>
  </si>
  <si>
    <r>
      <rPr>
        <sz val="11"/>
        <rFont val="Times New Roman"/>
        <charset val="134"/>
      </rPr>
      <t xml:space="preserve">      </t>
    </r>
    <r>
      <rPr>
        <sz val="11"/>
        <rFont val="宋体"/>
        <charset val="134"/>
      </rPr>
      <t>重大疫情防控救治体系建设</t>
    </r>
  </si>
  <si>
    <r>
      <rPr>
        <sz val="11"/>
        <rFont val="Times New Roman"/>
        <charset val="134"/>
      </rPr>
      <t xml:space="preserve">      </t>
    </r>
    <r>
      <rPr>
        <sz val="11"/>
        <rFont val="宋体"/>
        <charset val="134"/>
      </rPr>
      <t>粮食安全</t>
    </r>
  </si>
  <si>
    <r>
      <rPr>
        <sz val="11"/>
        <rFont val="Times New Roman"/>
        <charset val="134"/>
      </rPr>
      <t xml:space="preserve">      </t>
    </r>
    <r>
      <rPr>
        <sz val="11"/>
        <rFont val="宋体"/>
        <charset val="134"/>
      </rPr>
      <t>能源安全</t>
    </r>
  </si>
  <si>
    <r>
      <rPr>
        <sz val="11"/>
        <rFont val="Times New Roman"/>
        <charset val="134"/>
      </rPr>
      <t xml:space="preserve">      </t>
    </r>
    <r>
      <rPr>
        <sz val="11"/>
        <rFont val="宋体"/>
        <charset val="134"/>
      </rPr>
      <t>应急物资保障</t>
    </r>
  </si>
  <si>
    <r>
      <rPr>
        <sz val="11"/>
        <rFont val="Times New Roman"/>
        <charset val="134"/>
      </rPr>
      <t xml:space="preserve">      </t>
    </r>
    <r>
      <rPr>
        <sz val="11"/>
        <rFont val="宋体"/>
        <charset val="134"/>
      </rPr>
      <t>产业链改造升级</t>
    </r>
  </si>
  <si>
    <r>
      <rPr>
        <sz val="11"/>
        <rFont val="Times New Roman"/>
        <charset val="134"/>
      </rPr>
      <t xml:space="preserve">      </t>
    </r>
    <r>
      <rPr>
        <sz val="11"/>
        <rFont val="宋体"/>
        <charset val="134"/>
      </rPr>
      <t>城镇老旧小区改造</t>
    </r>
  </si>
  <si>
    <r>
      <rPr>
        <sz val="11"/>
        <rFont val="Times New Roman"/>
        <charset val="134"/>
      </rPr>
      <t xml:space="preserve">      </t>
    </r>
    <r>
      <rPr>
        <sz val="11"/>
        <rFont val="宋体"/>
        <charset val="134"/>
      </rPr>
      <t>生态环境治理</t>
    </r>
  </si>
  <si>
    <r>
      <rPr>
        <sz val="11"/>
        <rFont val="Times New Roman"/>
        <charset val="134"/>
      </rPr>
      <t xml:space="preserve">      </t>
    </r>
    <r>
      <rPr>
        <sz val="11"/>
        <rFont val="宋体"/>
        <charset val="134"/>
      </rPr>
      <t>交通基础设施建设</t>
    </r>
  </si>
  <si>
    <r>
      <rPr>
        <sz val="11"/>
        <rFont val="Times New Roman"/>
        <charset val="134"/>
      </rPr>
      <t xml:space="preserve">      </t>
    </r>
    <r>
      <rPr>
        <sz val="11"/>
        <rFont val="宋体"/>
        <charset val="134"/>
      </rPr>
      <t>市政设施建设</t>
    </r>
  </si>
  <si>
    <r>
      <rPr>
        <sz val="11"/>
        <rFont val="Times New Roman"/>
        <charset val="134"/>
      </rPr>
      <t xml:space="preserve">      </t>
    </r>
    <r>
      <rPr>
        <sz val="11"/>
        <rFont val="宋体"/>
        <charset val="134"/>
      </rPr>
      <t>重大区域规划基础设施建设</t>
    </r>
  </si>
  <si>
    <r>
      <rPr>
        <sz val="11"/>
        <rFont val="Times New Roman"/>
        <charset val="134"/>
      </rPr>
      <t xml:space="preserve">      </t>
    </r>
    <r>
      <rPr>
        <sz val="11"/>
        <rFont val="宋体"/>
        <charset val="134"/>
      </rPr>
      <t>其他基础设施建设</t>
    </r>
  </si>
  <si>
    <t xml:space="preserve">  抗疫相关支出</t>
  </si>
  <si>
    <r>
      <rPr>
        <sz val="11"/>
        <rFont val="Times New Roman"/>
        <charset val="134"/>
      </rPr>
      <t xml:space="preserve">      </t>
    </r>
    <r>
      <rPr>
        <sz val="11"/>
        <rFont val="宋体"/>
        <charset val="134"/>
      </rPr>
      <t>重点企业贷款贴息</t>
    </r>
  </si>
  <si>
    <r>
      <rPr>
        <sz val="11"/>
        <rFont val="Times New Roman"/>
        <charset val="134"/>
      </rPr>
      <t xml:space="preserve">      </t>
    </r>
    <r>
      <rPr>
        <sz val="11"/>
        <rFont val="宋体"/>
        <charset val="134"/>
      </rPr>
      <t>援企稳岗补贴</t>
    </r>
  </si>
  <si>
    <r>
      <rPr>
        <sz val="11"/>
        <rFont val="Times New Roman"/>
        <charset val="134"/>
      </rPr>
      <t xml:space="preserve">      </t>
    </r>
    <r>
      <rPr>
        <sz val="11"/>
        <rFont val="宋体"/>
        <charset val="134"/>
      </rPr>
      <t>困难群众基本生活补助</t>
    </r>
  </si>
  <si>
    <r>
      <rPr>
        <sz val="11"/>
        <rFont val="Times New Roman"/>
        <charset val="134"/>
      </rPr>
      <t xml:space="preserve">      </t>
    </r>
    <r>
      <rPr>
        <sz val="11"/>
        <rFont val="宋体"/>
        <charset val="134"/>
      </rPr>
      <t>其他抗疫相关支出</t>
    </r>
  </si>
  <si>
    <r>
      <rPr>
        <sz val="11"/>
        <rFont val="宋体"/>
        <charset val="134"/>
      </rPr>
      <t>政府决算公开</t>
    </r>
    <r>
      <rPr>
        <sz val="11"/>
        <rFont val="Times New Roman"/>
        <charset val="134"/>
      </rPr>
      <t>11</t>
    </r>
    <r>
      <rPr>
        <sz val="11"/>
        <rFont val="宋体"/>
        <charset val="134"/>
      </rPr>
      <t>表</t>
    </r>
  </si>
  <si>
    <t>四、国家电影事业发展专项资金对应专项债务收入安排的支出</t>
  </si>
  <si>
    <t>五、大中型水库移民后期扶持基金支出</t>
  </si>
  <si>
    <t>六、小型水库移民扶助基金安排的支出</t>
  </si>
  <si>
    <t>七、小型水库移民扶助基金对应专项债务收入安排的支出</t>
  </si>
  <si>
    <t>八、可再生能源电价附加收入安排的支出</t>
  </si>
  <si>
    <t>九、废弃电器电子产品处理基金支出</t>
  </si>
  <si>
    <t>十、国有土地使用权出让收入安排的支出</t>
  </si>
  <si>
    <t>十一、国有土地收益基金安排的支出</t>
  </si>
  <si>
    <t>十二、农业土地开发资金安排的支出</t>
  </si>
  <si>
    <t>十三、城市基础设施配套费安排的支出</t>
  </si>
  <si>
    <t>十四、污水处理费安排的支出</t>
  </si>
  <si>
    <t>十五、土地储备专项债券收入安排的支出</t>
  </si>
  <si>
    <t>十六、棚户区改造专项债券收入安排的支出</t>
  </si>
  <si>
    <t>十七、城市基础设施配套费对应专项债务收入安排的支出</t>
  </si>
  <si>
    <t>十八、污水处理费对应专项债务收入安排的支出</t>
  </si>
  <si>
    <t>十九、国有土地使用权出让收入对应专项债务收入安排的支出</t>
  </si>
  <si>
    <t>二十、大中型水库库区基金安排的支出</t>
  </si>
  <si>
    <t>二十一、三峡水库库区基金支出</t>
  </si>
  <si>
    <t>二十二、国家重大水利工程建设基金安排的支出</t>
  </si>
  <si>
    <t>二十三、大中型水库库区基金对应专项债务收入安排的支出</t>
  </si>
  <si>
    <t>二十四、国家重大水利工程建设基金对应专项债务收入安排的支出</t>
  </si>
  <si>
    <t>二十五、海南省高等级公路车辆通行附加费安排的支出</t>
  </si>
  <si>
    <t>二十六、车辆通行费安排的支出</t>
  </si>
  <si>
    <t>二十七、港口建设费安排的支出</t>
  </si>
  <si>
    <t>二十八、铁路建设基金支出</t>
  </si>
  <si>
    <t>二十九、船舶油污损害赔偿基金支出</t>
  </si>
  <si>
    <t>三十、民航发展基金支出</t>
  </si>
  <si>
    <t>三十一、海南省高等级公路车辆通行附加费对应专项债务收入安排的支出</t>
  </si>
  <si>
    <t>三十二、政府收费公路专项债券收入安排的支出</t>
  </si>
  <si>
    <t>三十三、车辆通行费对应专项债务收入安排的支出</t>
  </si>
  <si>
    <t>三十四、港口建设费对应专项债务收入安排的支出</t>
  </si>
  <si>
    <t>三十五、农网还贷资金支出</t>
  </si>
  <si>
    <t>三十六、其他政府性基金及对应专项债务收入安排的支出</t>
  </si>
  <si>
    <t>三十七、彩票发行销售机构业务费安排的支出</t>
  </si>
  <si>
    <t>三十八、彩票公益金安排的支出</t>
  </si>
  <si>
    <t>三十九、债务付息支出</t>
  </si>
  <si>
    <t>四十、债务发行费用支出</t>
  </si>
  <si>
    <t>四十一、抗疫特别国债安排的支出</t>
  </si>
  <si>
    <r>
      <rPr>
        <sz val="11"/>
        <rFont val="宋体"/>
        <charset val="134"/>
      </rPr>
      <t>政府决算公开</t>
    </r>
    <r>
      <rPr>
        <sz val="11"/>
        <rFont val="Times New Roman"/>
        <charset val="134"/>
      </rPr>
      <t>12</t>
    </r>
    <r>
      <rPr>
        <sz val="11"/>
        <rFont val="宋体"/>
        <charset val="134"/>
      </rPr>
      <t>表</t>
    </r>
  </si>
  <si>
    <t>0</t>
  </si>
  <si>
    <t>政府决算公开13表</t>
  </si>
  <si>
    <t>地方政府专项债务限额和余额情况表</t>
  </si>
  <si>
    <r>
      <rPr>
        <b/>
        <sz val="11"/>
        <rFont val="宋体"/>
        <charset val="134"/>
      </rPr>
      <t>专项债务</t>
    </r>
  </si>
  <si>
    <r>
      <rPr>
        <sz val="11"/>
        <rFont val="宋体"/>
        <charset val="134"/>
      </rPr>
      <t>政府决算公开</t>
    </r>
    <r>
      <rPr>
        <sz val="11"/>
        <rFont val="Times New Roman"/>
        <charset val="134"/>
      </rPr>
      <t>14</t>
    </r>
    <r>
      <rPr>
        <sz val="11"/>
        <rFont val="宋体"/>
        <charset val="134"/>
      </rPr>
      <t>表</t>
    </r>
  </si>
  <si>
    <r>
      <rPr>
        <sz val="11"/>
        <rFont val="宋体"/>
        <charset val="134"/>
      </rPr>
      <t>一、利润收入</t>
    </r>
  </si>
  <si>
    <r>
      <rPr>
        <sz val="11"/>
        <rFont val="宋体"/>
        <charset val="134"/>
      </rPr>
      <t>二、股利、股息收入</t>
    </r>
  </si>
  <si>
    <r>
      <rPr>
        <sz val="11"/>
        <rFont val="宋体"/>
        <charset val="134"/>
      </rPr>
      <t>三、产权转让收入</t>
    </r>
  </si>
  <si>
    <r>
      <rPr>
        <sz val="11"/>
        <rFont val="宋体"/>
        <charset val="134"/>
      </rPr>
      <t>四、清算收入</t>
    </r>
  </si>
  <si>
    <r>
      <rPr>
        <sz val="11"/>
        <rFont val="宋体"/>
        <charset val="134"/>
      </rPr>
      <t>五、其他国有资本经营预算收入</t>
    </r>
  </si>
  <si>
    <r>
      <rPr>
        <sz val="11"/>
        <rFont val="Times New Roman"/>
        <charset val="134"/>
      </rPr>
      <t xml:space="preserve">  </t>
    </r>
    <r>
      <rPr>
        <sz val="11"/>
        <rFont val="宋体"/>
        <charset val="134"/>
      </rPr>
      <t>国有资本经营预算转移支付收入</t>
    </r>
  </si>
  <si>
    <r>
      <rPr>
        <sz val="11"/>
        <rFont val="Times New Roman"/>
        <charset val="134"/>
      </rPr>
      <t xml:space="preserve">  </t>
    </r>
    <r>
      <rPr>
        <sz val="11"/>
        <rFont val="宋体"/>
        <charset val="134"/>
      </rPr>
      <t>国有资本经营预算上解收入</t>
    </r>
  </si>
  <si>
    <r>
      <rPr>
        <sz val="11"/>
        <rFont val="宋体"/>
        <charset val="134"/>
      </rPr>
      <t>政府决算公开</t>
    </r>
    <r>
      <rPr>
        <sz val="11"/>
        <rFont val="Times New Roman"/>
        <charset val="134"/>
      </rPr>
      <t>15</t>
    </r>
    <r>
      <rPr>
        <sz val="11"/>
        <rFont val="宋体"/>
        <charset val="134"/>
      </rPr>
      <t>表</t>
    </r>
  </si>
  <si>
    <r>
      <rPr>
        <b/>
        <sz val="11"/>
        <rFont val="宋体"/>
        <charset val="134"/>
      </rPr>
      <t>项</t>
    </r>
    <r>
      <rPr>
        <b/>
        <sz val="11"/>
        <rFont val="Times New Roman"/>
        <charset val="134"/>
      </rPr>
      <t xml:space="preserve">      </t>
    </r>
    <r>
      <rPr>
        <b/>
        <sz val="11"/>
        <rFont val="宋体"/>
        <charset val="134"/>
      </rPr>
      <t>目</t>
    </r>
  </si>
  <si>
    <r>
      <rPr>
        <sz val="11"/>
        <rFont val="宋体"/>
        <charset val="134"/>
      </rPr>
      <t>一、补充全国社会保障基金</t>
    </r>
  </si>
  <si>
    <r>
      <rPr>
        <sz val="11"/>
        <rFont val="Times New Roman"/>
        <charset val="134"/>
      </rPr>
      <t xml:space="preserve">      </t>
    </r>
    <r>
      <rPr>
        <sz val="11"/>
        <rFont val="宋体"/>
        <charset val="134"/>
      </rPr>
      <t>国有资本经营预算补充社保基金支出</t>
    </r>
  </si>
  <si>
    <r>
      <rPr>
        <sz val="11"/>
        <rFont val="宋体"/>
        <charset val="134"/>
      </rPr>
      <t>二、解决历史遗留问题及改革成本支出</t>
    </r>
  </si>
  <si>
    <r>
      <rPr>
        <sz val="11"/>
        <rFont val="Times New Roman"/>
        <charset val="134"/>
      </rPr>
      <t xml:space="preserve">      </t>
    </r>
    <r>
      <rPr>
        <sz val="11"/>
        <rFont val="宋体"/>
        <charset val="134"/>
      </rPr>
      <t>厂办大集体改革支出</t>
    </r>
  </si>
  <si>
    <r>
      <rPr>
        <sz val="11"/>
        <rFont val="Times New Roman"/>
        <charset val="134"/>
      </rPr>
      <t xml:space="preserve">      “</t>
    </r>
    <r>
      <rPr>
        <sz val="11"/>
        <rFont val="宋体"/>
        <charset val="134"/>
      </rPr>
      <t>三供一业</t>
    </r>
    <r>
      <rPr>
        <sz val="11"/>
        <rFont val="Times New Roman"/>
        <charset val="134"/>
      </rPr>
      <t>”</t>
    </r>
    <r>
      <rPr>
        <sz val="11"/>
        <rFont val="宋体"/>
        <charset val="134"/>
      </rPr>
      <t>移交补助支出</t>
    </r>
  </si>
  <si>
    <t xml:space="preserve">      ……</t>
  </si>
  <si>
    <r>
      <rPr>
        <sz val="11"/>
        <rFont val="宋体"/>
        <charset val="134"/>
      </rPr>
      <t>三、国有企业资本金注入</t>
    </r>
  </si>
  <si>
    <r>
      <rPr>
        <sz val="11"/>
        <rFont val="Times New Roman"/>
        <charset val="134"/>
      </rPr>
      <t xml:space="preserve">      </t>
    </r>
    <r>
      <rPr>
        <sz val="11"/>
        <rFont val="宋体"/>
        <charset val="134"/>
      </rPr>
      <t>国有经济结构调整支出</t>
    </r>
  </si>
  <si>
    <r>
      <rPr>
        <sz val="11"/>
        <rFont val="宋体"/>
        <charset val="134"/>
      </rPr>
      <t>四、国有企业政策性补贴</t>
    </r>
  </si>
  <si>
    <r>
      <rPr>
        <sz val="11"/>
        <rFont val="Times New Roman"/>
        <charset val="134"/>
      </rPr>
      <t xml:space="preserve">      </t>
    </r>
    <r>
      <rPr>
        <sz val="11"/>
        <rFont val="宋体"/>
        <charset val="134"/>
      </rPr>
      <t>国有企业政策性补贴</t>
    </r>
  </si>
  <si>
    <r>
      <rPr>
        <sz val="11"/>
        <rFont val="宋体"/>
        <charset val="134"/>
      </rPr>
      <t>五、金融国有资本经营预算支出</t>
    </r>
  </si>
  <si>
    <r>
      <rPr>
        <sz val="11"/>
        <rFont val="Times New Roman"/>
        <charset val="134"/>
      </rPr>
      <t xml:space="preserve">      </t>
    </r>
    <r>
      <rPr>
        <sz val="11"/>
        <rFont val="宋体"/>
        <charset val="134"/>
      </rPr>
      <t>资本支出</t>
    </r>
  </si>
  <si>
    <r>
      <rPr>
        <sz val="11"/>
        <rFont val="宋体"/>
        <charset val="134"/>
      </rPr>
      <t>六、其他国有资本经营预算支出</t>
    </r>
  </si>
  <si>
    <r>
      <rPr>
        <sz val="11"/>
        <rFont val="Times New Roman"/>
        <charset val="134"/>
      </rPr>
      <t xml:space="preserve">      </t>
    </r>
    <r>
      <rPr>
        <sz val="11"/>
        <rFont val="宋体"/>
        <charset val="134"/>
      </rPr>
      <t>其他国有资本经营预算支出</t>
    </r>
  </si>
  <si>
    <r>
      <rPr>
        <b/>
        <sz val="11"/>
        <rFont val="黑体"/>
        <charset val="134"/>
      </rPr>
      <t>本级支出合计</t>
    </r>
  </si>
  <si>
    <r>
      <rPr>
        <b/>
        <sz val="11"/>
        <rFont val="黑体"/>
        <charset val="134"/>
      </rPr>
      <t>转移性支出</t>
    </r>
  </si>
  <si>
    <r>
      <rPr>
        <sz val="12"/>
        <rFont val="Times New Roman"/>
        <charset val="134"/>
      </rPr>
      <t xml:space="preserve">  </t>
    </r>
    <r>
      <rPr>
        <sz val="12"/>
        <rFont val="宋体"/>
        <charset val="134"/>
      </rPr>
      <t>国有资本经营预算转移支付支出</t>
    </r>
  </si>
  <si>
    <r>
      <rPr>
        <sz val="11"/>
        <rFont val="Times New Roman"/>
        <charset val="134"/>
      </rPr>
      <t xml:space="preserve">  </t>
    </r>
    <r>
      <rPr>
        <sz val="11"/>
        <rFont val="宋体"/>
        <charset val="134"/>
      </rPr>
      <t>国有资本经营预算上解支出</t>
    </r>
  </si>
  <si>
    <r>
      <rPr>
        <sz val="11"/>
        <rFont val="Times New Roman"/>
        <charset val="134"/>
      </rPr>
      <t xml:space="preserve">  </t>
    </r>
    <r>
      <rPr>
        <sz val="11"/>
        <rFont val="宋体"/>
        <charset val="134"/>
      </rPr>
      <t>国有资本经营预算调出资金</t>
    </r>
  </si>
  <si>
    <r>
      <rPr>
        <b/>
        <sz val="11"/>
        <rFont val="黑体"/>
        <charset val="134"/>
      </rPr>
      <t>支出总计</t>
    </r>
  </si>
  <si>
    <r>
      <rPr>
        <sz val="11"/>
        <rFont val="宋体"/>
        <charset val="134"/>
      </rPr>
      <t>政府决算公开</t>
    </r>
    <r>
      <rPr>
        <sz val="11"/>
        <rFont val="Times New Roman"/>
        <charset val="134"/>
      </rPr>
      <t>16</t>
    </r>
    <r>
      <rPr>
        <sz val="11"/>
        <rFont val="宋体"/>
        <charset val="134"/>
      </rPr>
      <t>表</t>
    </r>
  </si>
  <si>
    <t>国有资本经营本级支出决算表</t>
  </si>
  <si>
    <t>一、社会保障和就业支出</t>
  </si>
  <si>
    <t xml:space="preserve">  补充全国社会保障基金</t>
  </si>
  <si>
    <t xml:space="preserve">    国有资本经营预算补充社保基金支出</t>
  </si>
  <si>
    <t>二、国有资本经营预算支出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</si>
  <si>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</si>
  <si>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</si>
  <si>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</si>
  <si>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</si>
  <si>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</si>
  <si>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</si>
  <si>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</si>
  <si>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</si>
  <si>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</si>
  <si>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</si>
  <si>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</si>
  <si>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</si>
  <si>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</si>
  <si>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</si>
  <si>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</si>
  <si>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</si>
  <si>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</si>
  <si>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</si>
  <si>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其他国有企业资本金注入</t>
  </si>
  <si>
    <t xml:space="preserve">  国有企业政策性补贴(款)</t>
  </si>
  <si>
    <t xml:space="preserve">    国有企业政策性补贴(项)</t>
  </si>
  <si>
    <t xml:space="preserve">  金融国有资本经营预算支出</t>
  </si>
  <si>
    <t xml:space="preserve">    资本性支出</t>
  </si>
  <si>
    <t xml:space="preserve">    改革性支出</t>
  </si>
  <si>
    <t xml:space="preserve">    其他金融国有资本经营预算支出</t>
  </si>
  <si>
    <t xml:space="preserve"> 其他国有资本经营预算支出</t>
  </si>
  <si>
    <r>
      <rPr>
        <sz val="11"/>
        <rFont val="Times New Roman"/>
        <charset val="134"/>
      </rPr>
      <t xml:space="preserve">    </t>
    </r>
    <r>
      <rPr>
        <sz val="11"/>
        <rFont val="宋体"/>
        <charset val="134"/>
      </rPr>
      <t>其他国有资本经营预算支出</t>
    </r>
  </si>
  <si>
    <r>
      <rPr>
        <sz val="11"/>
        <rFont val="宋体"/>
        <charset val="134"/>
      </rPr>
      <t>政府决算公开</t>
    </r>
    <r>
      <rPr>
        <sz val="11"/>
        <rFont val="Times New Roman"/>
        <charset val="134"/>
      </rPr>
      <t>17</t>
    </r>
    <r>
      <rPr>
        <sz val="11"/>
        <rFont val="宋体"/>
        <charset val="134"/>
      </rPr>
      <t>表</t>
    </r>
  </si>
  <si>
    <t>国有资本经营转移支付决算分项目表</t>
  </si>
  <si>
    <t xml:space="preserve">  国有企业退休人员社会化管理补助资金</t>
  </si>
  <si>
    <r>
      <rPr>
        <sz val="11"/>
        <rFont val="宋体"/>
        <charset val="134"/>
      </rPr>
      <t>政府决算公开</t>
    </r>
    <r>
      <rPr>
        <sz val="11"/>
        <rFont val="Times New Roman"/>
        <charset val="134"/>
      </rPr>
      <t>18</t>
    </r>
    <r>
      <rPr>
        <sz val="11"/>
        <rFont val="宋体"/>
        <charset val="134"/>
      </rPr>
      <t>表</t>
    </r>
  </si>
  <si>
    <t>国有资本经营转移支付决算分地区表</t>
  </si>
  <si>
    <r>
      <rPr>
        <sz val="11"/>
        <rFont val="宋体"/>
        <charset val="134"/>
      </rPr>
      <t>政府决算公开</t>
    </r>
    <r>
      <rPr>
        <sz val="11"/>
        <rFont val="Times New Roman"/>
        <charset val="134"/>
      </rPr>
      <t>19</t>
    </r>
    <r>
      <rPr>
        <sz val="11"/>
        <rFont val="宋体"/>
        <charset val="134"/>
      </rPr>
      <t>表</t>
    </r>
  </si>
  <si>
    <r>
      <rPr>
        <b/>
        <sz val="11"/>
        <rFont val="宋体"/>
        <charset val="134"/>
      </rPr>
      <t>项</t>
    </r>
    <r>
      <rPr>
        <b/>
        <sz val="11"/>
        <rFont val="Times New Roman"/>
        <charset val="134"/>
      </rPr>
      <t xml:space="preserve">  </t>
    </r>
    <r>
      <rPr>
        <b/>
        <sz val="11"/>
        <rFont val="宋体"/>
        <charset val="134"/>
      </rPr>
      <t>目</t>
    </r>
  </si>
  <si>
    <r>
      <rPr>
        <b/>
        <sz val="11"/>
        <rFont val="宋体"/>
        <charset val="134"/>
      </rPr>
      <t>一、本年收入</t>
    </r>
  </si>
  <si>
    <r>
      <rPr>
        <sz val="11"/>
        <rFont val="宋体"/>
        <charset val="134"/>
      </rPr>
      <t>企业职工基本养老保险基金</t>
    </r>
  </si>
  <si>
    <r>
      <rPr>
        <sz val="11"/>
        <rFont val="宋体"/>
        <charset val="134"/>
      </rPr>
      <t>基本养老保险费收入</t>
    </r>
  </si>
  <si>
    <r>
      <rPr>
        <sz val="11"/>
        <rFont val="宋体"/>
        <charset val="134"/>
      </rPr>
      <t>利息收入</t>
    </r>
  </si>
  <si>
    <r>
      <rPr>
        <sz val="11"/>
        <rFont val="宋体"/>
        <charset val="134"/>
      </rPr>
      <t>财政补贴收入</t>
    </r>
  </si>
  <si>
    <r>
      <rPr>
        <sz val="11"/>
        <rFont val="宋体"/>
        <charset val="134"/>
      </rPr>
      <t>委托投资收益</t>
    </r>
  </si>
  <si>
    <r>
      <rPr>
        <sz val="11"/>
        <rFont val="宋体"/>
        <charset val="134"/>
      </rPr>
      <t>其他收入</t>
    </r>
  </si>
  <si>
    <r>
      <rPr>
        <sz val="11"/>
        <rFont val="宋体"/>
        <charset val="134"/>
      </rPr>
      <t>转移收入</t>
    </r>
  </si>
  <si>
    <r>
      <rPr>
        <sz val="11"/>
        <rFont val="宋体"/>
        <charset val="134"/>
      </rPr>
      <t>上级补助收入</t>
    </r>
  </si>
  <si>
    <r>
      <rPr>
        <sz val="11"/>
        <rFont val="宋体"/>
        <charset val="134"/>
      </rPr>
      <t>城乡居民基本养老保险基金</t>
    </r>
  </si>
  <si>
    <r>
      <rPr>
        <sz val="11"/>
        <rFont val="宋体"/>
        <charset val="134"/>
      </rPr>
      <t>个人缴费收入</t>
    </r>
  </si>
  <si>
    <r>
      <rPr>
        <sz val="11"/>
        <rFont val="宋体"/>
        <charset val="134"/>
      </rPr>
      <t>集体补助收入</t>
    </r>
  </si>
  <si>
    <r>
      <rPr>
        <sz val="11"/>
        <rFont val="宋体"/>
        <charset val="134"/>
      </rPr>
      <t>机关事业单位基本养老保险基金</t>
    </r>
  </si>
  <si>
    <r>
      <rPr>
        <sz val="11"/>
        <rFont val="宋体"/>
        <charset val="134"/>
      </rPr>
      <t>城镇职工基本医疗保险基金</t>
    </r>
  </si>
  <si>
    <r>
      <rPr>
        <sz val="11"/>
        <rFont val="宋体"/>
        <charset val="134"/>
      </rPr>
      <t>基本医疗保险费收入</t>
    </r>
  </si>
  <si>
    <r>
      <rPr>
        <sz val="11"/>
        <rFont val="宋体"/>
        <charset val="134"/>
      </rPr>
      <t>城乡居民基本医疗保险基金</t>
    </r>
  </si>
  <si>
    <r>
      <rPr>
        <sz val="11"/>
        <rFont val="宋体"/>
        <charset val="134"/>
      </rPr>
      <t>缴费收入</t>
    </r>
  </si>
  <si>
    <r>
      <rPr>
        <sz val="11"/>
        <rFont val="宋体"/>
        <charset val="134"/>
      </rPr>
      <t>工伤保险基金</t>
    </r>
  </si>
  <si>
    <r>
      <rPr>
        <sz val="11"/>
        <rFont val="宋体"/>
        <charset val="134"/>
      </rPr>
      <t>工伤保险费收入</t>
    </r>
  </si>
  <si>
    <r>
      <rPr>
        <sz val="11"/>
        <rFont val="宋体"/>
        <charset val="134"/>
      </rPr>
      <t>失业保险基金</t>
    </r>
  </si>
  <si>
    <r>
      <rPr>
        <sz val="11"/>
        <rFont val="宋体"/>
        <charset val="134"/>
      </rPr>
      <t>失业保险费收入</t>
    </r>
  </si>
  <si>
    <r>
      <rPr>
        <b/>
        <sz val="11"/>
        <rFont val="宋体"/>
        <charset val="134"/>
      </rPr>
      <t>二、上年结余</t>
    </r>
  </si>
  <si>
    <r>
      <rPr>
        <b/>
        <sz val="11"/>
        <rFont val="宋体"/>
        <charset val="134"/>
      </rPr>
      <t>合</t>
    </r>
    <r>
      <rPr>
        <b/>
        <sz val="11"/>
        <rFont val="Times New Roman"/>
        <charset val="134"/>
      </rPr>
      <t xml:space="preserve">  </t>
    </r>
    <r>
      <rPr>
        <b/>
        <sz val="11"/>
        <rFont val="宋体"/>
        <charset val="134"/>
      </rPr>
      <t>计</t>
    </r>
  </si>
  <si>
    <t>政府决算公开20表</t>
  </si>
  <si>
    <t>决算数</t>
  </si>
  <si>
    <r>
      <rPr>
        <b/>
        <sz val="11"/>
        <rFont val="宋体"/>
        <charset val="134"/>
      </rPr>
      <t>一、本年支出</t>
    </r>
  </si>
  <si>
    <r>
      <rPr>
        <sz val="11"/>
        <rFont val="宋体"/>
        <charset val="134"/>
      </rPr>
      <t>基本养老金支出</t>
    </r>
  </si>
  <si>
    <r>
      <rPr>
        <sz val="11"/>
        <rFont val="宋体"/>
        <charset val="134"/>
      </rPr>
      <t>丧葬抚恤补助支出</t>
    </r>
  </si>
  <si>
    <t>其他支出</t>
  </si>
  <si>
    <r>
      <rPr>
        <sz val="11"/>
        <rFont val="宋体"/>
        <charset val="134"/>
      </rPr>
      <t>转移支出</t>
    </r>
  </si>
  <si>
    <r>
      <rPr>
        <sz val="11"/>
        <rFont val="宋体"/>
        <charset val="134"/>
      </rPr>
      <t>上解上级支出</t>
    </r>
  </si>
  <si>
    <r>
      <rPr>
        <sz val="11"/>
        <rFont val="宋体"/>
        <charset val="134"/>
      </rPr>
      <t>基础养老金支出</t>
    </r>
  </si>
  <si>
    <r>
      <rPr>
        <sz val="11"/>
        <rFont val="宋体"/>
        <charset val="134"/>
      </rPr>
      <t>个人账户养老金支出</t>
    </r>
  </si>
  <si>
    <r>
      <rPr>
        <sz val="11"/>
        <rFont val="宋体"/>
        <charset val="134"/>
      </rPr>
      <t>丧葬补助金支出</t>
    </r>
  </si>
  <si>
    <r>
      <rPr>
        <sz val="11"/>
        <rFont val="宋体"/>
        <charset val="134"/>
      </rPr>
      <t>其他支出</t>
    </r>
  </si>
  <si>
    <r>
      <rPr>
        <sz val="11"/>
        <rFont val="宋体"/>
        <charset val="134"/>
      </rPr>
      <t>基本医疗保险待遇支出</t>
    </r>
  </si>
  <si>
    <r>
      <rPr>
        <sz val="11"/>
        <rFont val="宋体"/>
        <charset val="134"/>
      </rPr>
      <t>大病保险支出</t>
    </r>
  </si>
  <si>
    <r>
      <rPr>
        <sz val="11"/>
        <rFont val="宋体"/>
        <charset val="134"/>
      </rPr>
      <t>工伤保险待遇支出</t>
    </r>
  </si>
  <si>
    <r>
      <rPr>
        <sz val="11"/>
        <rFont val="宋体"/>
        <charset val="134"/>
      </rPr>
      <t>劳动能力鉴定支出</t>
    </r>
  </si>
  <si>
    <r>
      <rPr>
        <sz val="11"/>
        <rFont val="宋体"/>
        <charset val="134"/>
      </rPr>
      <t>工伤预防费用支出</t>
    </r>
  </si>
  <si>
    <r>
      <rPr>
        <sz val="11"/>
        <rFont val="宋体"/>
        <charset val="134"/>
      </rPr>
      <t>失业保险金支出</t>
    </r>
  </si>
  <si>
    <r>
      <rPr>
        <sz val="11"/>
        <rFont val="宋体"/>
        <charset val="134"/>
      </rPr>
      <t>基本医疗保险费支出</t>
    </r>
  </si>
  <si>
    <t>丧葬抚恤补助支出</t>
  </si>
  <si>
    <r>
      <rPr>
        <sz val="11"/>
        <rFont val="宋体"/>
        <charset val="134"/>
      </rPr>
      <t>职业培训补贴支出</t>
    </r>
  </si>
  <si>
    <t>职业介绍补贴支出</t>
  </si>
  <si>
    <r>
      <rPr>
        <sz val="11"/>
        <rFont val="宋体"/>
        <charset val="134"/>
      </rPr>
      <t>稳定岗位补贴支出</t>
    </r>
  </si>
  <si>
    <r>
      <rPr>
        <sz val="11"/>
        <rFont val="宋体"/>
        <charset val="134"/>
      </rPr>
      <t>技能提升补贴支出</t>
    </r>
  </si>
  <si>
    <r>
      <rPr>
        <sz val="11"/>
        <rFont val="宋体"/>
        <charset val="134"/>
      </rPr>
      <t>其他费用支出</t>
    </r>
  </si>
  <si>
    <t>上解上级支出</t>
  </si>
  <si>
    <r>
      <rPr>
        <b/>
        <sz val="11"/>
        <rFont val="宋体"/>
        <charset val="134"/>
      </rPr>
      <t>二、年末滚存结余</t>
    </r>
  </si>
  <si>
    <t>政府决算公开21表</t>
  </si>
  <si>
    <t>地方政府发行及还本付息情况表</t>
  </si>
  <si>
    <t>一、2019地方政府债务余额</t>
  </si>
  <si>
    <t>二、2019年地方政府限额</t>
  </si>
  <si>
    <r>
      <rPr>
        <sz val="11"/>
        <rFont val="宋体"/>
        <charset val="134"/>
      </rPr>
      <t>三、</t>
    </r>
    <r>
      <rPr>
        <sz val="11"/>
        <rFont val="Times New Roman"/>
        <charset val="134"/>
      </rPr>
      <t>2020</t>
    </r>
    <r>
      <rPr>
        <sz val="11"/>
        <rFont val="宋体"/>
        <charset val="134"/>
      </rPr>
      <t>地方政府债券发行决算数</t>
    </r>
  </si>
  <si>
    <t xml:space="preserve">    新增债券发行额</t>
  </si>
  <si>
    <t xml:space="preserve">    再融资债券发行额</t>
  </si>
  <si>
    <t xml:space="preserve">    2020年度易地扶贫搬迁债券调减</t>
  </si>
  <si>
    <r>
      <rPr>
        <sz val="11"/>
        <rFont val="宋体"/>
        <charset val="134"/>
      </rPr>
      <t>四、</t>
    </r>
    <r>
      <rPr>
        <sz val="11"/>
        <rFont val="Times New Roman"/>
        <charset val="134"/>
      </rPr>
      <t>2020</t>
    </r>
    <r>
      <rPr>
        <sz val="11"/>
        <rFont val="宋体"/>
        <charset val="134"/>
      </rPr>
      <t>地方政府债券还本决算数</t>
    </r>
  </si>
  <si>
    <r>
      <rPr>
        <sz val="11"/>
        <rFont val="宋体"/>
        <charset val="134"/>
      </rPr>
      <t>五、</t>
    </r>
    <r>
      <rPr>
        <sz val="11"/>
        <rFont val="Times New Roman"/>
        <charset val="134"/>
      </rPr>
      <t>2020</t>
    </r>
    <r>
      <rPr>
        <sz val="11"/>
        <rFont val="宋体"/>
        <charset val="134"/>
      </rPr>
      <t>年地方政府债务付息决算数</t>
    </r>
  </si>
  <si>
    <r>
      <rPr>
        <sz val="11"/>
        <rFont val="宋体"/>
        <charset val="134"/>
      </rPr>
      <t>六、</t>
    </r>
    <r>
      <rPr>
        <sz val="11"/>
        <rFont val="Times New Roman"/>
        <charset val="134"/>
      </rPr>
      <t>2020</t>
    </r>
    <r>
      <rPr>
        <sz val="11"/>
        <rFont val="宋体"/>
        <charset val="134"/>
      </rPr>
      <t>年地方债务余额</t>
    </r>
  </si>
  <si>
    <r>
      <rPr>
        <sz val="11"/>
        <rFont val="宋体"/>
        <charset val="134"/>
      </rPr>
      <t>七、</t>
    </r>
    <r>
      <rPr>
        <sz val="11"/>
        <rFont val="Times New Roman"/>
        <charset val="134"/>
      </rPr>
      <t>2020</t>
    </r>
    <r>
      <rPr>
        <sz val="11"/>
        <rFont val="宋体"/>
        <charset val="134"/>
      </rPr>
      <t>年地方债务限额</t>
    </r>
  </si>
  <si>
    <r>
      <rPr>
        <sz val="11"/>
        <rFont val="宋体"/>
        <charset val="134"/>
      </rPr>
      <t>政府决算公开</t>
    </r>
    <r>
      <rPr>
        <sz val="10"/>
        <rFont val="Arial"/>
        <charset val="0"/>
      </rPr>
      <t>22</t>
    </r>
    <r>
      <rPr>
        <sz val="10"/>
        <rFont val="宋体"/>
        <charset val="0"/>
      </rPr>
      <t>表</t>
    </r>
  </si>
  <si>
    <r>
      <rPr>
        <sz val="16"/>
        <rFont val="方正小标宋_GBK"/>
        <charset val="134"/>
      </rPr>
      <t>2020</t>
    </r>
    <r>
      <rPr>
        <sz val="16"/>
        <rFont val="宋体"/>
        <charset val="134"/>
      </rPr>
      <t>年新增债券项目情况表</t>
    </r>
  </si>
  <si>
    <t>单位：万元</t>
  </si>
  <si>
    <t>序号</t>
  </si>
  <si>
    <t>项目名称</t>
  </si>
  <si>
    <t>债券金额</t>
  </si>
  <si>
    <t>发行日期</t>
  </si>
  <si>
    <t>期限（年）</t>
  </si>
  <si>
    <r>
      <rPr>
        <b/>
        <sz val="11"/>
        <rFont val="宋体"/>
        <charset val="134"/>
      </rPr>
      <t>利率（</t>
    </r>
    <r>
      <rPr>
        <b/>
        <sz val="11"/>
        <rFont val="宋体"/>
        <charset val="0"/>
      </rPr>
      <t>%</t>
    </r>
    <r>
      <rPr>
        <b/>
        <sz val="11"/>
        <rFont val="宋体"/>
        <charset val="134"/>
      </rPr>
      <t>）</t>
    </r>
  </si>
  <si>
    <t>资金使用单位</t>
  </si>
  <si>
    <t>备注</t>
  </si>
  <si>
    <t>合计</t>
  </si>
  <si>
    <t/>
  </si>
  <si>
    <t>专项债券小计</t>
  </si>
  <si>
    <t>新田县标准厂房建设</t>
  </si>
  <si>
    <t>2020-08-28</t>
  </si>
  <si>
    <r>
      <rPr>
        <sz val="11"/>
        <rFont val="Arial"/>
        <charset val="0"/>
      </rPr>
      <t>15</t>
    </r>
    <r>
      <rPr>
        <sz val="11"/>
        <rFont val="宋体"/>
        <charset val="134"/>
      </rPr>
      <t>年</t>
    </r>
  </si>
  <si>
    <r>
      <rPr>
        <sz val="11"/>
        <rFont val="Arial"/>
        <charset val="0"/>
      </rPr>
      <t xml:space="preserve">434001 </t>
    </r>
    <r>
      <rPr>
        <sz val="11"/>
        <rFont val="宋体"/>
        <charset val="134"/>
      </rPr>
      <t>新田县工业园管委会</t>
    </r>
  </si>
  <si>
    <t>2020-05-28</t>
  </si>
  <si>
    <t>新田县南部新城工业园污水处理厂建设（一期）</t>
  </si>
  <si>
    <r>
      <rPr>
        <sz val="11"/>
        <rFont val="Arial"/>
        <charset val="0"/>
      </rPr>
      <t>20</t>
    </r>
    <r>
      <rPr>
        <sz val="11"/>
        <rFont val="宋体"/>
        <charset val="134"/>
      </rPr>
      <t>年</t>
    </r>
  </si>
  <si>
    <t>一般债券小计</t>
  </si>
  <si>
    <t>新田县各乡镇污水处理管网</t>
  </si>
  <si>
    <t>2020-03-25</t>
  </si>
  <si>
    <r>
      <rPr>
        <sz val="11"/>
        <rFont val="Arial"/>
        <charset val="0"/>
      </rPr>
      <t>10</t>
    </r>
    <r>
      <rPr>
        <sz val="11"/>
        <rFont val="宋体"/>
        <charset val="134"/>
      </rPr>
      <t>年</t>
    </r>
  </si>
  <si>
    <r>
      <rPr>
        <sz val="11"/>
        <rFont val="Arial"/>
        <charset val="0"/>
      </rPr>
      <t xml:space="preserve">434018 </t>
    </r>
    <r>
      <rPr>
        <sz val="11"/>
        <rFont val="宋体"/>
        <charset val="134"/>
      </rPr>
      <t>新田县住建局</t>
    </r>
  </si>
  <si>
    <t>新田县自然村通组路建设项目</t>
  </si>
  <si>
    <r>
      <rPr>
        <sz val="11"/>
        <rFont val="Arial"/>
        <charset val="0"/>
      </rPr>
      <t xml:space="preserve">348001 </t>
    </r>
    <r>
      <rPr>
        <sz val="11"/>
        <rFont val="宋体"/>
        <charset val="134"/>
      </rPr>
      <t>新田县交通局</t>
    </r>
  </si>
  <si>
    <r>
      <rPr>
        <sz val="11"/>
        <rFont val="Arial"/>
        <charset val="0"/>
      </rPr>
      <t>S229</t>
    </r>
    <r>
      <rPr>
        <sz val="11"/>
        <rFont val="宋体"/>
        <charset val="134"/>
      </rPr>
      <t>、</t>
    </r>
    <r>
      <rPr>
        <sz val="11"/>
        <rFont val="Arial"/>
        <charset val="0"/>
      </rPr>
      <t>S227</t>
    </r>
    <r>
      <rPr>
        <sz val="11"/>
        <rFont val="宋体"/>
        <charset val="134"/>
      </rPr>
      <t>新田县关口至黄沙溪公路建设</t>
    </r>
  </si>
  <si>
    <t>2020-08-18</t>
  </si>
  <si>
    <r>
      <rPr>
        <sz val="11"/>
        <rFont val="Arial"/>
        <charset val="0"/>
      </rPr>
      <t>5</t>
    </r>
    <r>
      <rPr>
        <sz val="11"/>
        <rFont val="宋体"/>
        <charset val="134"/>
      </rPr>
      <t>年</t>
    </r>
  </si>
  <si>
    <r>
      <rPr>
        <sz val="11"/>
        <rFont val="Arial"/>
        <charset val="0"/>
      </rPr>
      <t xml:space="preserve">348003 </t>
    </r>
    <r>
      <rPr>
        <sz val="11"/>
        <rFont val="宋体"/>
        <charset val="134"/>
      </rPr>
      <t>新田县公路局</t>
    </r>
  </si>
  <si>
    <t>农村空心房拆除整治</t>
  </si>
  <si>
    <r>
      <rPr>
        <sz val="11"/>
        <rFont val="Arial"/>
        <charset val="0"/>
      </rPr>
      <t xml:space="preserve">324001 </t>
    </r>
    <r>
      <rPr>
        <sz val="11"/>
        <rFont val="宋体"/>
        <charset val="134"/>
      </rPr>
      <t>新田县自然资源局</t>
    </r>
  </si>
  <si>
    <t>新田县农村空心房拆除整治</t>
  </si>
  <si>
    <t>新田县农村基础设施建设项目</t>
  </si>
  <si>
    <r>
      <rPr>
        <sz val="11"/>
        <rFont val="Arial"/>
        <charset val="0"/>
      </rPr>
      <t xml:space="preserve">326001 </t>
    </r>
    <r>
      <rPr>
        <sz val="11"/>
        <rFont val="宋体"/>
        <charset val="134"/>
      </rPr>
      <t>新田县农业农村局</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</si>
</sst>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4">
    <numFmt numFmtId="24" formatCode="\$#,##0_);[Red]\(\$#,##0\)"/>
    <numFmt numFmtId="25" formatCode="\$#,##0.00_);\(\$#,##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0.0%;\(0.0%\)"/>
    <numFmt numFmtId="178" formatCode="&quot;$&quot;#,##0_);\(&quot;$&quot;#,##0\)"/>
    <numFmt numFmtId="179" formatCode="_-* #,##0_-;\-* #,##0_-;_-* &quot;-&quot;_-;_-@_-"/>
    <numFmt numFmtId="180" formatCode="0.0"/>
    <numFmt numFmtId="181" formatCode="_-* #,##0.00_$_-;\-* #,##0.00_$_-;_-* &quot;-&quot;??_$_-;_-@_-"/>
    <numFmt numFmtId="182" formatCode="\$#,##0;\(\$#,##0\)"/>
    <numFmt numFmtId="183" formatCode="#,##0.000000"/>
    <numFmt numFmtId="184" formatCode="0.00_)"/>
    <numFmt numFmtId="185" formatCode="&quot;\&quot;#,##0.00;[Red]&quot;\&quot;\-#,##0.00"/>
    <numFmt numFmtId="186" formatCode="&quot;$&quot;#,##0;[Red]&quot;$&quot;&quot;$&quot;&quot;$&quot;&quot;$&quot;&quot;$&quot;&quot;$&quot;&quot;$&quot;\-#,##0"/>
    <numFmt numFmtId="187" formatCode="0_ "/>
    <numFmt numFmtId="188" formatCode="0.00_);[Red]\(0.00\)"/>
    <numFmt numFmtId="189" formatCode="_-&quot;￥&quot;* #,##0_-;\-&quot;￥&quot;* #,##0_-;_-&quot;￥&quot;* &quot;-&quot;_-;_-@_-"/>
    <numFmt numFmtId="190" formatCode="_-#,###,_-;\(#,###,\);_-\ \ &quot;-&quot;_-;_-@_-"/>
    <numFmt numFmtId="191" formatCode="_-* #,##0.00&quot;$&quot;_-;\-* #,##0.00&quot;$&quot;_-;_-* &quot;-&quot;??&quot;$&quot;_-;_-@_-"/>
    <numFmt numFmtId="192" formatCode="_-&quot;$&quot;* #,##0_-;\-&quot;$&quot;* #,##0_-;_-&quot;$&quot;* &quot;-&quot;_-;_-@_-"/>
    <numFmt numFmtId="193" formatCode="_-#,##0%_-;\(#,##0%\);_-\ &quot;-&quot;_-"/>
    <numFmt numFmtId="194" formatCode="[Red]0.0%;[Red]\(0.0%\)"/>
    <numFmt numFmtId="195" formatCode="\(#,##0\)\ "/>
    <numFmt numFmtId="196" formatCode="\$#,##0.00;\(\$#,##0.00\)"/>
    <numFmt numFmtId="197" formatCode="#,##0.00&quot;￥&quot;;\-#,##0.00&quot;￥&quot;"/>
    <numFmt numFmtId="198" formatCode="_-#,##0_-;\(#,##0\);_-\ \ &quot;-&quot;_-;_-@_-"/>
    <numFmt numFmtId="199" formatCode="0.0%"/>
    <numFmt numFmtId="200" formatCode="&quot;$&quot;#,##0;\-&quot;$&quot;#,##0"/>
    <numFmt numFmtId="201" formatCode="_-#,##0.00_-;\(#,##0.00\);_-\ \ &quot;-&quot;_-;_-@_-"/>
    <numFmt numFmtId="202" formatCode="mmm/dd/yyyy;_-\ &quot;N/A&quot;_-;_-\ &quot;-&quot;_-"/>
    <numFmt numFmtId="203" formatCode="mmm/yyyy;_-\ &quot;N/A&quot;_-;_-\ &quot;-&quot;_-"/>
    <numFmt numFmtId="204" formatCode="_-#,###.00,_-;\(#,###.00,\);_-\ \ &quot;-&quot;_-;_-@_-"/>
    <numFmt numFmtId="205" formatCode="_-#0&quot;.&quot;0,_-;\(#0&quot;.&quot;0,\);_-\ \ &quot;-&quot;_-;_-@_-"/>
    <numFmt numFmtId="206" formatCode="_-#0&quot;.&quot;0000_-;\(#0&quot;.&quot;0000\);_-\ \ &quot;-&quot;_-;_-@_-"/>
    <numFmt numFmtId="207" formatCode="_-* #,##0.0000000000_-;\-* #,##0.0000000000_-;_-* &quot;-&quot;??_-;_-@_-"/>
    <numFmt numFmtId="208" formatCode="_-&quot;$&quot;* #,##0.00_-;\-&quot;$&quot;* #,##0.00_-;_-&quot;$&quot;* &quot;-&quot;??_-;_-@_-"/>
    <numFmt numFmtId="209" formatCode="[Blue]#,##0_);[Blue]\(#,##0\)"/>
    <numFmt numFmtId="210" formatCode="#,##0;\-#,##0;&quot;-&quot;"/>
    <numFmt numFmtId="211" formatCode="_-* #,##0.00&quot;￥&quot;_-;\-* #,##0.00&quot;￥&quot;_-;_-* &quot;-&quot;??&quot;￥&quot;_-;_-@_-"/>
    <numFmt numFmtId="212" formatCode="_-* #,##0.00\ _k_r_-;\-* #,##0.00\ _k_r_-;_-* &quot;-&quot;??\ _k_r_-;_-@_-"/>
    <numFmt numFmtId="213" formatCode="#,##0.0_);\(#,##0.0\)"/>
    <numFmt numFmtId="214" formatCode="#,##0_);[Blue]\(#,##0\)"/>
    <numFmt numFmtId="215" formatCode="#,##0;\(#,##0\)"/>
    <numFmt numFmtId="216" formatCode="_-* #,##0_$_-;\-* #,##0_$_-;_-* &quot;-&quot;_$_-;_-@_-"/>
    <numFmt numFmtId="217" formatCode="0.000%"/>
    <numFmt numFmtId="218" formatCode="_(&quot;$&quot;* #,##0_);_(&quot;$&quot;* \(#,##0\);_(&quot;$&quot;* &quot;-&quot;_);_(@_)"/>
    <numFmt numFmtId="219" formatCode="0%;\(0%\)"/>
    <numFmt numFmtId="220" formatCode="_(* #,##0.0,_);_(* \(#,##0.0,\);_(* &quot;-&quot;_);_(@_)"/>
    <numFmt numFmtId="221" formatCode="[Blue]0.0%;[Blue]\(0.0%\)"/>
    <numFmt numFmtId="222" formatCode="&quot;$&quot;#,##0.00_);[Red]\(&quot;$&quot;#,##0.00\)"/>
    <numFmt numFmtId="223" formatCode="_-* #,##0\ _k_r_-;\-* #,##0\ _k_r_-;_-* &quot;-&quot;\ _k_r_-;_-@_-"/>
    <numFmt numFmtId="224" formatCode="_(&quot;$&quot;* #,##0.00_);_(&quot;$&quot;* \(#,##0.00\);_(&quot;$&quot;* &quot;-&quot;??_);_(@_)"/>
    <numFmt numFmtId="225" formatCode="&quot;$&quot;#,##0.00_);\(&quot;$&quot;#,##0.00\)"/>
    <numFmt numFmtId="226" formatCode="#,##0;[Red]\(#,##0\)"/>
    <numFmt numFmtId="227" formatCode="\$#,##0_);[Red]&quot;($&quot;#,##0\)"/>
    <numFmt numFmtId="228" formatCode="&quot;\&quot;#,##0;&quot;\&quot;\-#,##0"/>
    <numFmt numFmtId="229" formatCode="_([$€-2]* #,##0.00_);_([$€-2]* \(#,##0.00\);_([$€-2]* &quot;-&quot;??_)"/>
    <numFmt numFmtId="230" formatCode="_-&quot;$&quot;\ * #,##0_-;_-&quot;$&quot;\ * #,##0\-;_-&quot;$&quot;\ * &quot;-&quot;_-;_-@_-"/>
    <numFmt numFmtId="231" formatCode="&quot;$&quot;#,##0_);[Red]\(&quot;$&quot;#,##0\)"/>
    <numFmt numFmtId="232" formatCode="_-* #,##0&quot;￥&quot;_-;\-* #,##0&quot;￥&quot;_-;_-* &quot;-&quot;&quot;￥&quot;_-;_-@_-"/>
    <numFmt numFmtId="233" formatCode="&quot;$&quot;\ #,##0.00_-;[Red]&quot;$&quot;\ #,##0.00\-"/>
    <numFmt numFmtId="234" formatCode="&quot;?\t#,##0_);[Red]\(&quot;&quot;?&quot;\t#,##0\)"/>
    <numFmt numFmtId="235" formatCode="#\ ??/??"/>
    <numFmt numFmtId="236" formatCode="#,##0.00&quot;￥&quot;;[Red]\-#,##0.00&quot;￥&quot;"/>
    <numFmt numFmtId="237" formatCode="\ \ @"/>
    <numFmt numFmtId="238" formatCode="#,##0_);\(#,##0_)"/>
    <numFmt numFmtId="239" formatCode="&quot;綅&quot;\t#,##0_);[Red]\(&quot;綅&quot;\t#,##0\)"/>
    <numFmt numFmtId="240" formatCode="0.00_ "/>
    <numFmt numFmtId="241" formatCode="_ \¥* #,##0.00_ ;_ \¥* \-#,##0.00_ ;_ \¥* &quot;-&quot;??_ ;_ @_ "/>
    <numFmt numFmtId="242" formatCode="0;_琀"/>
    <numFmt numFmtId="243" formatCode="_-* #,##0&quot;$&quot;_-;\-* #,##0&quot;$&quot;_-;_-* &quot;-&quot;&quot;$&quot;_-;_-@_-"/>
    <numFmt numFmtId="244" formatCode="yyyy&quot;年&quot;m&quot;月&quot;d&quot;日&quot;;@"/>
    <numFmt numFmtId="245" formatCode="* #,##0;* \-#,##0;* &quot;-&quot;;@"/>
    <numFmt numFmtId="246" formatCode="* #,##0.00;* \-#,##0.00;* &quot;-&quot;??;@"/>
    <numFmt numFmtId="247" formatCode="yy\.mm\.dd"/>
    <numFmt numFmtId="248"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249" formatCode="_ &quot;\&quot;* #,##0.00_ ;_ &quot;\&quot;* \-#,##0.00_ ;_ &quot;\&quot;* &quot;-&quot;??_ ;_ @_ "/>
    <numFmt numFmtId="250" formatCode="_ &quot;\&quot;* #,##0_ ;_ &quot;\&quot;* \-#,##0_ ;_ &quot;\&quot;* &quot;-&quot;_ ;_ @_ "/>
    <numFmt numFmtId="251" formatCode="0.0_);[Red]\(0.0\)"/>
    <numFmt numFmtId="252" formatCode="0.0_ "/>
    <numFmt numFmtId="253" formatCode="0_);[Red]\(0\)"/>
  </numFmts>
  <fonts count="186">
    <font>
      <sz val="9"/>
      <name val="宋体"/>
      <charset val="134"/>
    </font>
    <font>
      <sz val="10"/>
      <name val="Arial"/>
      <charset val="0"/>
    </font>
    <font>
      <b/>
      <sz val="10"/>
      <name val="Arial"/>
      <charset val="0"/>
    </font>
    <font>
      <sz val="11"/>
      <name val="宋体"/>
      <charset val="134"/>
    </font>
    <font>
      <sz val="16"/>
      <name val="方正小标宋_GBK"/>
      <charset val="134"/>
    </font>
    <font>
      <b/>
      <sz val="11"/>
      <name val="宋体"/>
      <charset val="134"/>
    </font>
    <font>
      <b/>
      <sz val="11"/>
      <name val="宋体"/>
      <charset val="0"/>
    </font>
    <font>
      <b/>
      <sz val="11"/>
      <name val="Arial"/>
      <charset val="0"/>
    </font>
    <font>
      <sz val="11"/>
      <name val="Arial"/>
      <charset val="0"/>
    </font>
    <font>
      <sz val="16"/>
      <name val="Times New Roman"/>
      <charset val="134"/>
    </font>
    <font>
      <sz val="12"/>
      <name val="Times New Roman"/>
      <charset val="134"/>
    </font>
    <font>
      <sz val="11"/>
      <name val="Times New Roman"/>
      <charset val="134"/>
    </font>
    <font>
      <b/>
      <sz val="11"/>
      <name val="Times New Roman"/>
      <charset val="134"/>
    </font>
    <font>
      <sz val="10"/>
      <name val="Times New Roman"/>
      <charset val="134"/>
    </font>
    <font>
      <sz val="9"/>
      <name val="Times New Roman"/>
      <charset val="134"/>
    </font>
    <font>
      <sz val="10"/>
      <color indexed="10"/>
      <name val="Times New Roman"/>
      <charset val="134"/>
    </font>
    <font>
      <sz val="12"/>
      <name val="宋体"/>
      <charset val="134"/>
    </font>
    <font>
      <b/>
      <sz val="12"/>
      <name val="Times New Roman"/>
      <charset val="134"/>
    </font>
    <font>
      <sz val="14"/>
      <name val="Times New Roman"/>
      <charset val="134"/>
    </font>
    <font>
      <sz val="16"/>
      <name val="宋体"/>
      <charset val="134"/>
    </font>
    <font>
      <b/>
      <sz val="9"/>
      <name val="宋体"/>
      <charset val="134"/>
    </font>
    <font>
      <b/>
      <sz val="12"/>
      <name val="宋体"/>
      <charset val="134"/>
    </font>
    <font>
      <sz val="12"/>
      <name val="MS Serif"/>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20"/>
      <name val="宋体"/>
      <charset val="134"/>
    </font>
    <font>
      <sz val="12"/>
      <color indexed="9"/>
      <name val="宋体"/>
      <charset val="134"/>
    </font>
    <font>
      <sz val="11"/>
      <color indexed="17"/>
      <name val="宋体"/>
      <charset val="134"/>
    </font>
    <font>
      <sz val="11"/>
      <color indexed="62"/>
      <name val="宋体"/>
      <charset val="134"/>
    </font>
    <font>
      <sz val="11"/>
      <color indexed="8"/>
      <name val="宋体"/>
      <charset val="134"/>
    </font>
    <font>
      <b/>
      <sz val="21"/>
      <name val="楷体_GB2312"/>
      <charset val="134"/>
    </font>
    <font>
      <sz val="10"/>
      <name val="Arial"/>
      <charset val="134"/>
    </font>
    <font>
      <sz val="8"/>
      <name val="Arial"/>
      <charset val="134"/>
    </font>
    <font>
      <b/>
      <sz val="11"/>
      <color indexed="8"/>
      <name val="宋体"/>
      <charset val="134"/>
    </font>
    <font>
      <sz val="11"/>
      <color indexed="9"/>
      <name val="宋体"/>
      <charset val="134"/>
    </font>
    <font>
      <sz val="11"/>
      <color indexed="20"/>
      <name val="宋体"/>
      <charset val="134"/>
    </font>
    <font>
      <b/>
      <sz val="11"/>
      <color indexed="63"/>
      <name val="宋体"/>
      <charset val="134"/>
    </font>
    <font>
      <b/>
      <i/>
      <sz val="16"/>
      <name val="Helv"/>
      <charset val="134"/>
    </font>
    <font>
      <sz val="12"/>
      <color indexed="8"/>
      <name val="宋体"/>
      <charset val="134"/>
    </font>
    <font>
      <sz val="12"/>
      <color indexed="16"/>
      <name val="宋体"/>
      <charset val="134"/>
    </font>
    <font>
      <sz val="11"/>
      <color theme="0"/>
      <name val="宋体"/>
      <charset val="134"/>
      <scheme val="minor"/>
    </font>
    <font>
      <b/>
      <sz val="11"/>
      <color theme="0"/>
      <name val="宋体"/>
      <charset val="134"/>
      <scheme val="minor"/>
    </font>
    <font>
      <b/>
      <sz val="10"/>
      <name val="MS Sans Serif"/>
      <charset val="134"/>
    </font>
    <font>
      <b/>
      <sz val="11"/>
      <color indexed="52"/>
      <name val="宋体"/>
      <charset val="134"/>
    </font>
    <font>
      <b/>
      <sz val="13"/>
      <color indexed="56"/>
      <name val="宋体"/>
      <charset val="134"/>
    </font>
    <font>
      <sz val="11"/>
      <color indexed="42"/>
      <name val="宋体"/>
      <charset val="134"/>
    </font>
    <font>
      <sz val="12"/>
      <name val="????"/>
      <charset val="134"/>
    </font>
    <font>
      <sz val="12"/>
      <color indexed="62"/>
      <name val="宋体"/>
      <charset val="134"/>
    </font>
    <font>
      <b/>
      <sz val="11"/>
      <color indexed="9"/>
      <name val="宋体"/>
      <charset val="134"/>
    </font>
    <font>
      <b/>
      <sz val="12"/>
      <color indexed="52"/>
      <name val="宋体"/>
      <charset val="134"/>
    </font>
    <font>
      <b/>
      <sz val="12"/>
      <name val="Arial"/>
      <charset val="134"/>
    </font>
    <font>
      <sz val="10"/>
      <color indexed="8"/>
      <name val="Arial"/>
      <charset val="134"/>
    </font>
    <font>
      <b/>
      <sz val="15"/>
      <color indexed="56"/>
      <name val="宋体"/>
      <charset val="134"/>
    </font>
    <font>
      <b/>
      <sz val="11"/>
      <color rgb="FFFA7D00"/>
      <name val="宋体"/>
      <charset val="134"/>
      <scheme val="minor"/>
    </font>
    <font>
      <sz val="11"/>
      <color indexed="10"/>
      <name val="宋体"/>
      <charset val="134"/>
    </font>
    <font>
      <sz val="10.5"/>
      <color indexed="20"/>
      <name val="宋体"/>
      <charset val="134"/>
    </font>
    <font>
      <b/>
      <sz val="11"/>
      <color indexed="56"/>
      <name val="宋体"/>
      <charset val="134"/>
    </font>
    <font>
      <sz val="7"/>
      <name val="Small Fonts"/>
      <charset val="134"/>
    </font>
    <font>
      <sz val="11"/>
      <color indexed="60"/>
      <name val="宋体"/>
      <charset val="134"/>
    </font>
    <font>
      <i/>
      <sz val="11"/>
      <color indexed="23"/>
      <name val="宋体"/>
      <charset val="134"/>
    </font>
    <font>
      <sz val="11"/>
      <color rgb="FF006100"/>
      <name val="宋体"/>
      <charset val="134"/>
      <scheme val="minor"/>
    </font>
    <font>
      <sz val="10"/>
      <name val="Helv"/>
      <charset val="134"/>
    </font>
    <font>
      <b/>
      <sz val="18"/>
      <color indexed="56"/>
      <name val="宋体"/>
      <charset val="134"/>
    </font>
    <font>
      <sz val="12"/>
      <name val="宋体"/>
      <charset val="134"/>
      <scheme val="minor"/>
    </font>
    <font>
      <b/>
      <sz val="11"/>
      <color indexed="62"/>
      <name val="宋体"/>
      <charset val="134"/>
    </font>
    <font>
      <sz val="11"/>
      <name val="MS P????"/>
      <charset val="134"/>
    </font>
    <font>
      <sz val="11"/>
      <name val="ＭＳ Ｐゴシック"/>
      <charset val="134"/>
    </font>
    <font>
      <sz val="12"/>
      <color indexed="20"/>
      <name val="楷体_GB2312"/>
      <charset val="134"/>
    </font>
    <font>
      <sz val="10.5"/>
      <color indexed="17"/>
      <name val="宋体"/>
      <charset val="134"/>
    </font>
    <font>
      <sz val="10"/>
      <name val="Geneva"/>
      <charset val="134"/>
    </font>
    <font>
      <u/>
      <sz val="10"/>
      <color indexed="36"/>
      <name val="Arial"/>
      <charset val="134"/>
    </font>
    <font>
      <b/>
      <sz val="15"/>
      <color indexed="62"/>
      <name val="宋体"/>
      <charset val="134"/>
    </font>
    <font>
      <b/>
      <sz val="18"/>
      <color theme="3"/>
      <name val="宋体"/>
      <charset val="134"/>
      <scheme val="major"/>
    </font>
    <font>
      <sz val="12"/>
      <color indexed="17"/>
      <name val="宋体"/>
      <charset val="134"/>
    </font>
    <font>
      <b/>
      <sz val="12"/>
      <color indexed="63"/>
      <name val="宋体"/>
      <charset val="134"/>
    </font>
    <font>
      <sz val="12"/>
      <name val="Arial"/>
      <charset val="134"/>
    </font>
    <font>
      <sz val="11"/>
      <color indexed="20"/>
      <name val="Tahoma"/>
      <charset val="134"/>
    </font>
    <font>
      <i/>
      <sz val="11"/>
      <color rgb="FF7F7F7F"/>
      <name val="宋体"/>
      <charset val="134"/>
      <scheme val="minor"/>
    </font>
    <font>
      <b/>
      <sz val="11"/>
      <color indexed="42"/>
      <name val="宋体"/>
      <charset val="134"/>
    </font>
    <font>
      <u/>
      <sz val="12"/>
      <color indexed="36"/>
      <name val="宋体"/>
      <charset val="134"/>
    </font>
    <font>
      <b/>
      <sz val="20"/>
      <color indexed="8"/>
      <name val="黑体"/>
      <charset val="134"/>
    </font>
    <font>
      <sz val="10"/>
      <color indexed="8"/>
      <name val="宋体"/>
      <charset val="134"/>
    </font>
    <font>
      <sz val="11"/>
      <color indexed="16"/>
      <name val="宋体"/>
      <charset val="134"/>
    </font>
    <font>
      <sz val="13"/>
      <name val="Tms Rmn"/>
      <charset val="134"/>
    </font>
    <font>
      <sz val="10"/>
      <color indexed="20"/>
      <name val="宋体"/>
      <charset val="134"/>
    </font>
    <font>
      <sz val="10"/>
      <name val="ＭＳ Ｐゴシック"/>
      <charset val="134"/>
    </font>
    <font>
      <sz val="11"/>
      <color indexed="52"/>
      <name val="宋体"/>
      <charset val="134"/>
    </font>
    <font>
      <i/>
      <sz val="9"/>
      <name val="Times New Roman"/>
      <charset val="134"/>
    </font>
    <font>
      <b/>
      <sz val="8"/>
      <color indexed="8"/>
      <name val="Helv"/>
      <charset val="134"/>
    </font>
    <font>
      <b/>
      <sz val="13"/>
      <color indexed="62"/>
      <name val="宋体"/>
      <charset val="134"/>
    </font>
    <font>
      <sz val="8"/>
      <name val="Times New Roman"/>
      <charset val="134"/>
    </font>
    <font>
      <sz val="12"/>
      <color indexed="17"/>
      <name val="楷体_GB2312"/>
      <charset val="134"/>
    </font>
    <font>
      <sz val="10"/>
      <color indexed="17"/>
      <name val="宋体"/>
      <charset val="134"/>
    </font>
    <font>
      <sz val="10"/>
      <name val="宋体"/>
      <charset val="134"/>
    </font>
    <font>
      <sz val="12"/>
      <color indexed="14"/>
      <name val="宋体"/>
      <charset val="134"/>
    </font>
    <font>
      <b/>
      <sz val="16"/>
      <name val="宋体"/>
      <charset val="134"/>
    </font>
    <font>
      <b/>
      <sz val="11"/>
      <color rgb="FF3F3F3F"/>
      <name val="宋体"/>
      <charset val="134"/>
      <scheme val="minor"/>
    </font>
    <font>
      <sz val="11"/>
      <color rgb="FFFF0000"/>
      <name val="宋体"/>
      <charset val="134"/>
      <scheme val="minor"/>
    </font>
    <font>
      <sz val="11"/>
      <color indexed="8"/>
      <name val="Tahoma"/>
      <charset val="134"/>
    </font>
    <font>
      <sz val="11"/>
      <color rgb="FF9C0006"/>
      <name val="宋体"/>
      <charset val="134"/>
      <scheme val="minor"/>
    </font>
    <font>
      <sz val="10"/>
      <name val="Tms Rmn"/>
      <charset val="134"/>
    </font>
    <font>
      <sz val="12"/>
      <name val="돋움체"/>
      <charset val="134"/>
    </font>
    <font>
      <b/>
      <sz val="12"/>
      <name val="MS Sans Serif"/>
      <charset val="134"/>
    </font>
    <font>
      <u val="singleAccounting"/>
      <vertAlign val="subscript"/>
      <sz val="10"/>
      <name val="Times New Roman"/>
      <charset val="134"/>
    </font>
    <font>
      <sz val="12"/>
      <name val="新細明體"/>
      <charset val="134"/>
    </font>
    <font>
      <sz val="11"/>
      <color rgb="FF9C6500"/>
      <name val="宋体"/>
      <charset val="134"/>
      <scheme val="minor"/>
    </font>
    <font>
      <b/>
      <sz val="12"/>
      <name val="Helv"/>
      <charset val="134"/>
    </font>
    <font>
      <b/>
      <sz val="10"/>
      <name val="Tms Rmn"/>
      <charset val="134"/>
    </font>
    <font>
      <sz val="11"/>
      <color indexed="8"/>
      <name val="Times New Roman"/>
      <charset val="134"/>
    </font>
    <font>
      <b/>
      <sz val="12"/>
      <color indexed="8"/>
      <name val="宋体"/>
      <charset val="134"/>
    </font>
    <font>
      <sz val="11"/>
      <name val="明朝"/>
      <charset val="134"/>
    </font>
    <font>
      <sz val="11"/>
      <color rgb="FF000000"/>
      <name val="Calibri"/>
      <charset val="134"/>
    </font>
    <font>
      <sz val="12"/>
      <name val="Helv"/>
      <charset val="134"/>
    </font>
    <font>
      <b/>
      <sz val="10"/>
      <color indexed="8"/>
      <name val="黑体"/>
      <charset val="134"/>
    </font>
    <font>
      <sz val="12"/>
      <name val="官帕眉"/>
      <charset val="134"/>
    </font>
    <font>
      <sz val="12"/>
      <name val="Courier"/>
      <charset val="134"/>
    </font>
    <font>
      <sz val="10"/>
      <name val="MS Sans Serif"/>
      <charset val="134"/>
    </font>
    <font>
      <sz val="20"/>
      <name val="Letter Gothic (W1)"/>
      <charset val="134"/>
    </font>
    <font>
      <sz val="11"/>
      <color indexed="17"/>
      <name val="Tahoma"/>
      <charset val="134"/>
    </font>
    <font>
      <u/>
      <sz val="12"/>
      <color indexed="12"/>
      <name val="宋体"/>
      <charset val="134"/>
    </font>
    <font>
      <sz val="11"/>
      <color indexed="0"/>
      <name val="Calibri"/>
      <charset val="134"/>
    </font>
    <font>
      <sz val="12"/>
      <color indexed="9"/>
      <name val="Helv"/>
      <charset val="134"/>
    </font>
    <font>
      <b/>
      <sz val="14"/>
      <name val="楷体"/>
      <charset val="134"/>
    </font>
    <font>
      <sz val="12"/>
      <name val="MS Sans Serif"/>
      <charset val="134"/>
    </font>
    <font>
      <b/>
      <sz val="18"/>
      <color indexed="62"/>
      <name val="宋体"/>
      <charset val="134"/>
    </font>
    <font>
      <sz val="10"/>
      <name val="Courier"/>
      <charset val="134"/>
    </font>
    <font>
      <b/>
      <sz val="11"/>
      <name val="Helv"/>
      <charset val="134"/>
    </font>
    <font>
      <sz val="7"/>
      <name val="Helv"/>
      <charset val="134"/>
    </font>
    <font>
      <b/>
      <sz val="9"/>
      <name val="Times New Roman"/>
      <charset val="134"/>
    </font>
    <font>
      <sz val="9"/>
      <color indexed="8"/>
      <name val="宋体"/>
      <charset val="134"/>
    </font>
    <font>
      <sz val="7"/>
      <color indexed="10"/>
      <name val="Helv"/>
      <charset val="134"/>
    </font>
    <font>
      <b/>
      <sz val="10"/>
      <name val="Helv"/>
      <charset val="134"/>
    </font>
    <font>
      <b/>
      <sz val="13"/>
      <name val="Tms Rmn"/>
      <charset val="134"/>
    </font>
    <font>
      <b/>
      <sz val="10"/>
      <name val="Arial"/>
      <charset val="134"/>
    </font>
    <font>
      <b/>
      <sz val="8"/>
      <name val="Arial"/>
      <charset val="134"/>
    </font>
    <font>
      <sz val="10"/>
      <name val="MS Serif"/>
      <charset val="134"/>
    </font>
    <font>
      <sz val="10"/>
      <color indexed="16"/>
      <name val="MS Serif"/>
      <charset val="134"/>
    </font>
    <font>
      <b/>
      <sz val="18"/>
      <name val="Arial"/>
      <charset val="134"/>
    </font>
    <font>
      <u/>
      <sz val="10"/>
      <color indexed="12"/>
      <name val="Arial"/>
      <charset val="134"/>
    </font>
    <font>
      <sz val="11"/>
      <name val="돋움"/>
      <charset val="134"/>
    </font>
    <font>
      <b/>
      <i/>
      <sz val="12"/>
      <name val="Times New Roman"/>
      <charset val="134"/>
    </font>
    <font>
      <sz val="12"/>
      <color indexed="60"/>
      <name val="宋体"/>
      <charset val="134"/>
    </font>
    <font>
      <sz val="10"/>
      <color indexed="20"/>
      <name val="Arial"/>
      <charset val="134"/>
    </font>
    <font>
      <sz val="18"/>
      <name val="Times New Roman"/>
      <charset val="134"/>
    </font>
    <font>
      <b/>
      <sz val="13"/>
      <name val="Times New Roman"/>
      <charset val="134"/>
    </font>
    <font>
      <i/>
      <sz val="12"/>
      <name val="Times New Roman"/>
      <charset val="134"/>
    </font>
    <font>
      <sz val="10"/>
      <color indexed="8"/>
      <name val="MS Sans Serif"/>
      <charset val="134"/>
    </font>
    <font>
      <sz val="11"/>
      <color rgb="FFFA7D00"/>
      <name val="宋体"/>
      <charset val="134"/>
      <scheme val="minor"/>
    </font>
    <font>
      <b/>
      <sz val="11"/>
      <color theme="1"/>
      <name val="宋体"/>
      <charset val="134"/>
      <scheme val="minor"/>
    </font>
    <font>
      <b/>
      <sz val="11"/>
      <color indexed="16"/>
      <name val="Times New Roman"/>
      <charset val="134"/>
    </font>
    <font>
      <sz val="8"/>
      <color indexed="16"/>
      <name val="Century Schoolbook"/>
      <charset val="134"/>
    </font>
    <font>
      <b/>
      <i/>
      <sz val="10"/>
      <name val="Times New Roman"/>
      <charset val="134"/>
    </font>
    <font>
      <sz val="11"/>
      <color indexed="12"/>
      <name val="Times New Roman"/>
      <charset val="134"/>
    </font>
    <font>
      <sz val="11"/>
      <color theme="1"/>
      <name val="Tahoma"/>
      <charset val="134"/>
    </font>
    <font>
      <sz val="11"/>
      <color rgb="FF3F3F76"/>
      <name val="宋体"/>
      <charset val="134"/>
      <scheme val="minor"/>
    </font>
    <font>
      <sz val="10"/>
      <name val="楷体"/>
      <charset val="134"/>
    </font>
    <font>
      <u/>
      <sz val="10"/>
      <color indexed="14"/>
      <name val="MS Sans Serif"/>
      <charset val="134"/>
    </font>
    <font>
      <sz val="10"/>
      <color rgb="FF000000"/>
      <name val="宋体"/>
      <charset val="134"/>
      <scheme val="minor"/>
    </font>
    <font>
      <sz val="11"/>
      <color indexed="8"/>
      <name val="宋体"/>
      <charset val="134"/>
      <scheme val="minor"/>
    </font>
    <font>
      <u/>
      <sz val="10"/>
      <color indexed="12"/>
      <name val="MS Sans Serif"/>
      <charset val="134"/>
    </font>
    <font>
      <b/>
      <sz val="9"/>
      <name val="Arial"/>
      <charset val="134"/>
    </font>
    <font>
      <sz val="10"/>
      <color indexed="17"/>
      <name val="Arial"/>
      <charset val="134"/>
    </font>
    <font>
      <b/>
      <sz val="12"/>
      <color indexed="9"/>
      <name val="宋体"/>
      <charset val="134"/>
    </font>
    <font>
      <sz val="12"/>
      <color indexed="10"/>
      <name val="宋体"/>
      <charset val="134"/>
    </font>
    <font>
      <sz val="12"/>
      <color indexed="52"/>
      <name val="宋体"/>
      <charset val="134"/>
    </font>
    <font>
      <i/>
      <sz val="12"/>
      <color indexed="23"/>
      <name val="宋体"/>
      <charset val="134"/>
    </font>
    <font>
      <b/>
      <sz val="11"/>
      <name val="黑体"/>
      <charset val="134"/>
    </font>
    <font>
      <sz val="10"/>
      <name val="宋体"/>
      <charset val="0"/>
    </font>
  </fonts>
  <fills count="138">
    <fill>
      <patternFill patternType="none"/>
    </fill>
    <fill>
      <patternFill patternType="gray125"/>
    </fill>
    <fill>
      <patternFill patternType="solid">
        <fgColor indexed="9"/>
        <bgColor indexed="64"/>
      </patternFill>
    </fill>
    <fill>
      <patternFill patternType="solid">
        <fgColor theme="0"/>
        <bgColor indexed="64"/>
      </patternFill>
    </fill>
    <fill>
      <patternFill patternType="mediumGray">
        <f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9"/>
        <bgColor indexed="64"/>
      </patternFill>
    </fill>
    <fill>
      <patternFill patternType="solid">
        <fgColor indexed="42"/>
        <bgColor indexed="64"/>
      </patternFill>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9" tint="0.799584948271126"/>
        <bgColor indexed="64"/>
      </patternFill>
    </fill>
    <fill>
      <patternFill patternType="solid">
        <fgColor indexed="29"/>
        <bgColor indexed="64"/>
      </patternFill>
    </fill>
    <fill>
      <patternFill patternType="solid">
        <fgColor indexed="22"/>
        <bgColor indexed="22"/>
      </patternFill>
    </fill>
    <fill>
      <patternFill patternType="solid">
        <fgColor indexed="31"/>
        <bgColor indexed="64"/>
      </patternFill>
    </fill>
    <fill>
      <patternFill patternType="solid">
        <fgColor theme="8" tint="0.399578844569231"/>
        <bgColor indexed="64"/>
      </patternFill>
    </fill>
    <fill>
      <patternFill patternType="solid">
        <fgColor indexed="46"/>
        <bgColor indexed="64"/>
      </patternFill>
    </fill>
    <fill>
      <patternFill patternType="solid">
        <fgColor indexed="11"/>
        <bgColor indexed="64"/>
      </patternFill>
    </fill>
    <fill>
      <patternFill patternType="solid">
        <fgColor indexed="57"/>
        <bgColor indexed="64"/>
      </patternFill>
    </fill>
    <fill>
      <patternFill patternType="solid">
        <fgColor indexed="51"/>
        <bgColor indexed="64"/>
      </patternFill>
    </fill>
    <fill>
      <patternFill patternType="solid">
        <fgColor theme="9" tint="0.799645985290078"/>
        <bgColor indexed="64"/>
      </patternFill>
    </fill>
    <fill>
      <patternFill patternType="solid">
        <fgColor theme="5" tint="0.799584948271126"/>
        <bgColor indexed="64"/>
      </patternFill>
    </fill>
    <fill>
      <patternFill patternType="solid">
        <fgColor indexed="54"/>
        <bgColor indexed="54"/>
      </patternFill>
    </fill>
    <fill>
      <patternFill patternType="solid">
        <fgColor indexed="43"/>
        <bgColor indexed="64"/>
      </patternFill>
    </fill>
    <fill>
      <patternFill patternType="solid">
        <fgColor theme="6" tint="0.799584948271126"/>
        <bgColor indexed="64"/>
      </patternFill>
    </fill>
    <fill>
      <patternFill patternType="solid">
        <fgColor indexed="10"/>
        <bgColor indexed="64"/>
      </patternFill>
    </fill>
    <fill>
      <patternFill patternType="solid">
        <fgColor theme="8" tint="0.399639881588183"/>
        <bgColor indexed="64"/>
      </patternFill>
    </fill>
    <fill>
      <patternFill patternType="solid">
        <fgColor indexed="54"/>
        <bgColor indexed="64"/>
      </patternFill>
    </fill>
    <fill>
      <patternFill patternType="solid">
        <fgColor indexed="27"/>
        <bgColor indexed="64"/>
      </patternFill>
    </fill>
    <fill>
      <patternFill patternType="solid">
        <fgColor theme="4" tint="0.799584948271126"/>
        <bgColor indexed="64"/>
      </patternFill>
    </fill>
    <fill>
      <patternFill patternType="solid">
        <fgColor indexed="53"/>
        <bgColor indexed="64"/>
      </patternFill>
    </fill>
    <fill>
      <patternFill patternType="solid">
        <fgColor indexed="44"/>
        <bgColor indexed="64"/>
      </patternFill>
    </fill>
    <fill>
      <patternFill patternType="solid">
        <fgColor indexed="55"/>
        <bgColor indexed="64"/>
      </patternFill>
    </fill>
    <fill>
      <patternFill patternType="solid">
        <fgColor theme="8" tint="0.799615466780602"/>
        <bgColor indexed="64"/>
      </patternFill>
    </fill>
    <fill>
      <patternFill patternType="solid">
        <fgColor theme="8" tint="0.799645985290078"/>
        <bgColor indexed="64"/>
      </patternFill>
    </fill>
    <fill>
      <patternFill patternType="solid">
        <fgColor theme="7" tint="0.799584948271126"/>
        <bgColor indexed="64"/>
      </patternFill>
    </fill>
    <fill>
      <patternFill patternType="solid">
        <fgColor indexed="52"/>
        <bgColor indexed="64"/>
      </patternFill>
    </fill>
    <fill>
      <patternFill patternType="solid">
        <fgColor theme="4" tint="0.799645985290078"/>
        <bgColor indexed="64"/>
      </patternFill>
    </fill>
    <fill>
      <patternFill patternType="solid">
        <fgColor indexed="51"/>
        <bgColor indexed="51"/>
      </patternFill>
    </fill>
    <fill>
      <patternFill patternType="solid">
        <fgColor theme="4" tint="0.399548326059755"/>
        <bgColor indexed="64"/>
      </patternFill>
    </fill>
    <fill>
      <patternFill patternType="solid">
        <fgColor theme="6" tint="0.399639881588183"/>
        <bgColor indexed="64"/>
      </patternFill>
    </fill>
    <fill>
      <patternFill patternType="solid">
        <fgColor indexed="45"/>
        <bgColor indexed="45"/>
      </patternFill>
    </fill>
    <fill>
      <patternFill patternType="solid">
        <fgColor indexed="30"/>
        <bgColor indexed="30"/>
      </patternFill>
    </fill>
    <fill>
      <patternFill patternType="solid">
        <fgColor indexed="36"/>
        <bgColor indexed="64"/>
      </patternFill>
    </fill>
    <fill>
      <patternFill patternType="solid">
        <fgColor theme="6" tint="0.799615466780602"/>
        <bgColor indexed="64"/>
      </patternFill>
    </fill>
    <fill>
      <patternFill patternType="solid">
        <fgColor theme="6" tint="0.799645985290078"/>
        <bgColor indexed="64"/>
      </patternFill>
    </fill>
    <fill>
      <patternFill patternType="solid">
        <fgColor theme="5" tint="0.799645985290078"/>
        <bgColor indexed="64"/>
      </patternFill>
    </fill>
    <fill>
      <patternFill patternType="solid">
        <fgColor theme="7" tint="0.399578844569231"/>
        <bgColor indexed="64"/>
      </patternFill>
    </fill>
    <fill>
      <patternFill patternType="solid">
        <fgColor indexed="30"/>
        <bgColor indexed="64"/>
      </patternFill>
    </fill>
    <fill>
      <patternFill patternType="solid">
        <fgColor theme="5" tint="0.399578844569231"/>
        <bgColor indexed="64"/>
      </patternFill>
    </fill>
    <fill>
      <patternFill patternType="solid">
        <fgColor indexed="20"/>
        <bgColor indexed="64"/>
      </patternFill>
    </fill>
    <fill>
      <patternFill patternType="solid">
        <fgColor indexed="27"/>
        <bgColor indexed="27"/>
      </patternFill>
    </fill>
    <fill>
      <patternFill patternType="solid">
        <fgColor theme="7" tint="0.399639881588183"/>
        <bgColor indexed="64"/>
      </patternFill>
    </fill>
    <fill>
      <patternFill patternType="solid">
        <fgColor theme="5" tint="0.79955442976165"/>
        <bgColor indexed="64"/>
      </patternFill>
    </fill>
    <fill>
      <patternFill patternType="solid">
        <fgColor indexed="13"/>
        <bgColor indexed="64"/>
      </patternFill>
    </fill>
    <fill>
      <patternFill patternType="solid">
        <fgColor theme="9" tint="0.399639881588183"/>
        <bgColor indexed="64"/>
      </patternFill>
    </fill>
    <fill>
      <patternFill patternType="solid">
        <fgColor indexed="62"/>
        <bgColor indexed="64"/>
      </patternFill>
    </fill>
    <fill>
      <patternFill patternType="solid">
        <fgColor theme="9" tint="0.799615466780602"/>
        <bgColor indexed="64"/>
      </patternFill>
    </fill>
    <fill>
      <patternFill patternType="solid">
        <fgColor theme="8" tint="0.79955442976165"/>
        <bgColor indexed="64"/>
      </patternFill>
    </fill>
    <fill>
      <patternFill patternType="solid">
        <fgColor theme="9" tint="0.399578844569231"/>
        <bgColor indexed="64"/>
      </patternFill>
    </fill>
    <fill>
      <patternFill patternType="solid">
        <fgColor theme="5" tint="0.799615466780602"/>
        <bgColor indexed="64"/>
      </patternFill>
    </fill>
    <fill>
      <patternFill patternType="solid">
        <fgColor theme="6" tint="0.399578844569231"/>
        <bgColor indexed="64"/>
      </patternFill>
    </fill>
    <fill>
      <patternFill patternType="solid">
        <fgColor theme="7" tint="0.399609363078707"/>
        <bgColor indexed="64"/>
      </patternFill>
    </fill>
    <fill>
      <patternFill patternType="solid">
        <fgColor theme="7" tint="0.799645985290078"/>
        <bgColor indexed="64"/>
      </patternFill>
    </fill>
    <fill>
      <patternFill patternType="solid">
        <fgColor indexed="47"/>
        <bgColor indexed="47"/>
      </patternFill>
    </fill>
    <fill>
      <patternFill patternType="solid">
        <fgColor indexed="42"/>
        <bgColor indexed="42"/>
      </patternFill>
    </fill>
    <fill>
      <patternFill patternType="solid">
        <fgColor theme="6" tint="0.79955442976165"/>
        <bgColor indexed="64"/>
      </patternFill>
    </fill>
    <fill>
      <patternFill patternType="solid">
        <fgColor indexed="29"/>
        <bgColor indexed="29"/>
      </patternFill>
    </fill>
    <fill>
      <patternFill patternType="solid">
        <fgColor theme="7" tint="0.799615466780602"/>
        <bgColor indexed="64"/>
      </patternFill>
    </fill>
    <fill>
      <patternFill patternType="solid">
        <fgColor theme="9" tint="0.79955442976165"/>
        <bgColor indexed="64"/>
      </patternFill>
    </fill>
    <fill>
      <patternFill patternType="solid">
        <fgColor indexed="15"/>
        <bgColor indexed="64"/>
      </patternFill>
    </fill>
    <fill>
      <patternFill patternType="solid">
        <fgColor indexed="49"/>
        <bgColor indexed="49"/>
      </patternFill>
    </fill>
    <fill>
      <patternFill patternType="solid">
        <fgColor theme="8" tint="0.799584948271126"/>
        <bgColor indexed="64"/>
      </patternFill>
    </fill>
    <fill>
      <patternFill patternType="solid">
        <fgColor theme="4" tint="0.79955442976165"/>
        <bgColor indexed="64"/>
      </patternFill>
    </fill>
    <fill>
      <patternFill patternType="solid">
        <fgColor indexed="55"/>
        <bgColor indexed="55"/>
      </patternFill>
    </fill>
    <fill>
      <patternFill patternType="solid">
        <fgColor indexed="12"/>
        <bgColor indexed="64"/>
      </patternFill>
    </fill>
    <fill>
      <patternFill patternType="solid">
        <fgColor theme="4" tint="0.799615466780602"/>
        <bgColor indexed="64"/>
      </patternFill>
    </fill>
    <fill>
      <patternFill patternType="solid">
        <fgColor theme="7" tint="0.79955442976165"/>
        <bgColor indexed="64"/>
      </patternFill>
    </fill>
    <fill>
      <patternFill patternType="solid">
        <fgColor indexed="41"/>
        <bgColor indexed="64"/>
      </patternFill>
    </fill>
    <fill>
      <patternFill patternType="solid">
        <fgColor indexed="26"/>
        <bgColor indexed="26"/>
      </patternFill>
    </fill>
    <fill>
      <patternFill patternType="solid">
        <fgColor indexed="44"/>
        <bgColor indexed="44"/>
      </patternFill>
    </fill>
    <fill>
      <patternFill patternType="gray0625"/>
    </fill>
    <fill>
      <patternFill patternType="solid">
        <fgColor indexed="52"/>
        <bgColor indexed="52"/>
      </patternFill>
    </fill>
    <fill>
      <patternFill patternType="solid">
        <fgColor indexed="25"/>
        <bgColor indexed="25"/>
      </patternFill>
    </fill>
    <fill>
      <patternFill patternType="solid">
        <fgColor theme="9" tint="0.399548326059755"/>
        <bgColor indexed="64"/>
      </patternFill>
    </fill>
    <fill>
      <patternFill patternType="solid">
        <fgColor indexed="53"/>
        <bgColor indexed="53"/>
      </patternFill>
    </fill>
    <fill>
      <patternFill patternType="solid">
        <fgColor theme="7" tint="0.399548326059755"/>
        <bgColor indexed="64"/>
      </patternFill>
    </fill>
    <fill>
      <patternFill patternType="solid">
        <fgColor theme="6" tint="0.399548326059755"/>
        <bgColor indexed="64"/>
      </patternFill>
    </fill>
    <fill>
      <patternFill patternType="solid">
        <fgColor theme="8" tint="0.399548326059755"/>
        <bgColor indexed="64"/>
      </patternFill>
    </fill>
    <fill>
      <patternFill patternType="solid">
        <fgColor theme="6" tint="0.399609363078707"/>
        <bgColor indexed="64"/>
      </patternFill>
    </fill>
    <fill>
      <patternFill patternType="solid">
        <fgColor theme="5" tint="0.399639881588183"/>
        <bgColor indexed="64"/>
      </patternFill>
    </fill>
    <fill>
      <patternFill patternType="solid">
        <fgColor indexed="31"/>
        <bgColor indexed="31"/>
      </patternFill>
    </fill>
    <fill>
      <patternFill patternType="solid">
        <fgColor theme="4" tint="0.399578844569231"/>
        <bgColor indexed="64"/>
      </patternFill>
    </fill>
    <fill>
      <patternFill patternType="mediumGray">
        <fgColor indexed="22"/>
      </patternFill>
    </fill>
    <fill>
      <patternFill patternType="solid">
        <fgColor theme="8" tint="0.399609363078707"/>
        <bgColor indexed="64"/>
      </patternFill>
    </fill>
    <fill>
      <patternFill patternType="solid">
        <fgColor theme="4" tint="0.399609363078707"/>
        <bgColor indexed="64"/>
      </patternFill>
    </fill>
    <fill>
      <patternFill patternType="solid">
        <fgColor theme="4" tint="0.399639881588183"/>
        <bgColor indexed="64"/>
      </patternFill>
    </fill>
    <fill>
      <patternFill patternType="solid">
        <fgColor theme="9" tint="0.399609363078707"/>
        <bgColor indexed="64"/>
      </patternFill>
    </fill>
    <fill>
      <patternFill patternType="solid">
        <fgColor theme="5" tint="0.399609363078707"/>
        <bgColor indexed="64"/>
      </patternFill>
    </fill>
    <fill>
      <patternFill patternType="solid">
        <fgColor theme="5" tint="0.399548326059755"/>
        <bgColor indexed="64"/>
      </patternFill>
    </fill>
    <fill>
      <patternFill patternType="solid">
        <fgColor indexed="25"/>
        <bgColor indexed="64"/>
      </patternFill>
    </fill>
    <fill>
      <patternFill patternType="solid">
        <fgColor indexed="43"/>
        <bgColor indexed="43"/>
      </patternFill>
    </fill>
    <fill>
      <patternFill patternType="lightUp">
        <fgColor indexed="9"/>
        <bgColor indexed="22"/>
      </patternFill>
    </fill>
    <fill>
      <patternFill patternType="solid">
        <fgColor indexed="19"/>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3"/>
      </patternFill>
    </fill>
  </fills>
  <borders count="4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medium">
        <color indexed="30"/>
      </bottom>
      <diagonal/>
    </border>
    <border>
      <left/>
      <right/>
      <top/>
      <bottom style="thick">
        <color theme="4" tint="0.499984740745262"/>
      </bottom>
      <diagonal/>
    </border>
    <border>
      <left/>
      <right/>
      <top/>
      <bottom style="medium">
        <color indexed="49"/>
      </bottom>
      <diagonal/>
    </border>
    <border>
      <left/>
      <right/>
      <top/>
      <bottom style="medium">
        <color auto="1"/>
      </bottom>
      <diagonal/>
    </border>
    <border>
      <left/>
      <right/>
      <top/>
      <bottom style="thick">
        <color theme="4"/>
      </bottom>
      <diagonal/>
    </border>
    <border>
      <left/>
      <right/>
      <top/>
      <bottom style="thick">
        <color indexed="49"/>
      </bottom>
      <diagonal/>
    </border>
    <border>
      <left/>
      <right/>
      <top style="thin">
        <color auto="1"/>
      </top>
      <bottom style="double">
        <color auto="1"/>
      </bottom>
      <diagonal/>
    </border>
    <border>
      <left/>
      <right/>
      <top/>
      <bottom style="double">
        <color indexed="52"/>
      </bottom>
      <diagonal/>
    </border>
    <border>
      <left/>
      <right/>
      <top/>
      <bottom style="medium">
        <color theme="4" tint="0.399639881588183"/>
      </bottom>
      <diagonal/>
    </border>
    <border>
      <left/>
      <right/>
      <top/>
      <bottom style="medium">
        <color theme="4" tint="0.399578844569231"/>
      </bottom>
      <diagonal/>
    </border>
    <border>
      <left style="thin">
        <color auto="1"/>
      </left>
      <right style="thin">
        <color auto="1"/>
      </right>
      <top/>
      <bottom/>
      <diagonal/>
    </border>
    <border>
      <left/>
      <right/>
      <top style="medium">
        <color auto="1"/>
      </top>
      <bottom style="medium">
        <color auto="1"/>
      </bottom>
      <diagonal/>
    </border>
    <border>
      <left style="thin">
        <color theme="1"/>
      </left>
      <right style="thin">
        <color theme="1"/>
      </right>
      <top style="thin">
        <color theme="1"/>
      </top>
      <bottom style="thin">
        <color theme="1"/>
      </bottom>
      <diagonal/>
    </border>
    <border>
      <left/>
      <right/>
      <top/>
      <bottom style="medium">
        <color theme="4" tint="0.399609363078707"/>
      </bottom>
      <diagonal/>
    </border>
    <border>
      <left/>
      <right/>
      <top/>
      <bottom style="medium">
        <color theme="4" tint="0.399548326059755"/>
      </bottom>
      <diagonal/>
    </border>
    <border>
      <left/>
      <right/>
      <top/>
      <bottom style="thin">
        <color auto="1"/>
      </bottom>
      <diagonal/>
    </border>
    <border>
      <left/>
      <right style="thin">
        <color auto="1"/>
      </right>
      <top/>
      <bottom/>
      <diagonal/>
    </border>
    <border>
      <left style="hair">
        <color auto="1"/>
      </left>
      <right style="hair">
        <color auto="1"/>
      </right>
      <top style="hair">
        <color auto="1"/>
      </top>
      <bottom style="hair">
        <color auto="1"/>
      </bottom>
      <diagonal/>
    </border>
    <border>
      <left/>
      <right style="thin">
        <color auto="1"/>
      </right>
      <top/>
      <bottom style="thin">
        <color auto="1"/>
      </bottom>
      <diagonal/>
    </border>
  </borders>
  <cellStyleXfs count="904">
    <xf numFmtId="0" fontId="0" fillId="0" borderId="0">
      <alignment vertical="center"/>
    </xf>
    <xf numFmtId="43" fontId="23" fillId="0" borderId="0" applyFont="0" applyFill="0" applyBorder="0" applyAlignment="0" applyProtection="0">
      <alignment vertical="center"/>
    </xf>
    <xf numFmtId="0" fontId="0" fillId="0" borderId="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5" borderId="1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1" fillId="0" borderId="0" applyNumberFormat="0" applyFill="0" applyBorder="0" applyAlignment="0" applyProtection="0">
      <alignment vertical="center"/>
    </xf>
    <xf numFmtId="0" fontId="32" fillId="6" borderId="13" applyNumberFormat="0" applyAlignment="0" applyProtection="0">
      <alignment vertical="center"/>
    </xf>
    <xf numFmtId="0" fontId="33" fillId="7" borderId="14" applyNumberFormat="0" applyAlignment="0" applyProtection="0">
      <alignment vertical="center"/>
    </xf>
    <xf numFmtId="0" fontId="34" fillId="7" borderId="13" applyNumberFormat="0" applyAlignment="0" applyProtection="0">
      <alignment vertical="center"/>
    </xf>
    <xf numFmtId="0" fontId="35" fillId="8" borderId="15" applyNumberFormat="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xf numFmtId="0" fontId="43" fillId="36" borderId="0" applyNumberFormat="0" applyBorder="0" applyAlignment="0" applyProtection="0">
      <alignment vertical="center"/>
    </xf>
    <xf numFmtId="0" fontId="43" fillId="36" borderId="0"/>
    <xf numFmtId="0" fontId="44" fillId="37" borderId="0" applyProtection="0"/>
    <xf numFmtId="0" fontId="45" fillId="38" borderId="0" applyProtection="0"/>
    <xf numFmtId="0" fontId="46" fillId="39" borderId="18" applyNumberFormat="0" applyAlignment="0" applyProtection="0">
      <alignment vertical="center"/>
    </xf>
    <xf numFmtId="0" fontId="47" fillId="40" borderId="19" applyNumberFormat="0" applyFont="0" applyAlignment="0" applyProtection="0">
      <alignment vertical="center"/>
    </xf>
    <xf numFmtId="0" fontId="48" fillId="0" borderId="0">
      <alignment horizontal="centerContinuous" vertical="center"/>
    </xf>
    <xf numFmtId="0" fontId="16" fillId="40" borderId="19" applyNumberFormat="0" applyFont="0" applyAlignment="0" applyProtection="0">
      <alignment vertical="center"/>
    </xf>
    <xf numFmtId="0" fontId="16" fillId="0" borderId="20" applyNumberFormat="0" applyFill="0" applyAlignment="0" applyProtection="0">
      <alignment vertical="center"/>
    </xf>
    <xf numFmtId="0" fontId="47" fillId="39" borderId="0" applyNumberFormat="0" applyBorder="0" applyAlignment="0" applyProtection="0">
      <alignment vertical="center"/>
    </xf>
    <xf numFmtId="0" fontId="16" fillId="41" borderId="21" applyNumberFormat="0" applyAlignment="0" applyProtection="0">
      <alignment vertical="center"/>
    </xf>
    <xf numFmtId="0" fontId="23" fillId="18" borderId="0" applyNumberFormat="0" applyBorder="0" applyAlignment="0" applyProtection="0">
      <alignment vertical="center"/>
    </xf>
    <xf numFmtId="176" fontId="49" fillId="0" borderId="0" applyFont="0" applyFill="0" applyBorder="0" applyAlignment="0" applyProtection="0"/>
    <xf numFmtId="0" fontId="49" fillId="0" borderId="0" applyProtection="0">
      <alignment vertical="center"/>
    </xf>
    <xf numFmtId="0" fontId="16" fillId="40" borderId="0" applyNumberFormat="0" applyBorder="0" applyAlignment="0" applyProtection="0">
      <alignment vertical="center"/>
    </xf>
    <xf numFmtId="0" fontId="16" fillId="0" borderId="0" applyProtection="0">
      <alignment vertical="center"/>
    </xf>
    <xf numFmtId="0" fontId="50" fillId="41" borderId="2"/>
    <xf numFmtId="0" fontId="51" fillId="0" borderId="20" applyNumberFormat="0" applyFill="0" applyAlignment="0" applyProtection="0">
      <alignment vertical="center"/>
    </xf>
    <xf numFmtId="0" fontId="16" fillId="41" borderId="18" applyNumberFormat="0" applyAlignment="0" applyProtection="0">
      <alignment vertical="center"/>
    </xf>
    <xf numFmtId="0" fontId="52" fillId="37" borderId="0" applyNumberFormat="0" applyBorder="0" applyAlignment="0" applyProtection="0">
      <alignment vertical="center"/>
    </xf>
    <xf numFmtId="0" fontId="53" fillId="36" borderId="0" applyNumberFormat="0" applyBorder="0" applyAlignment="0" applyProtection="0">
      <alignment vertical="center"/>
    </xf>
    <xf numFmtId="0" fontId="16" fillId="39" borderId="18" applyNumberFormat="0" applyAlignment="0" applyProtection="0">
      <alignment vertical="center"/>
    </xf>
    <xf numFmtId="0" fontId="47" fillId="36" borderId="0" applyNumberFormat="0" applyBorder="0" applyAlignment="0" applyProtection="0">
      <alignment vertical="center"/>
    </xf>
    <xf numFmtId="0" fontId="54" fillId="2" borderId="21" applyNumberFormat="0" applyAlignment="0" applyProtection="0">
      <alignment vertical="center"/>
    </xf>
    <xf numFmtId="0" fontId="47" fillId="41" borderId="0" applyNumberFormat="0" applyBorder="0" applyAlignment="0" applyProtection="0">
      <alignment vertical="center"/>
    </xf>
    <xf numFmtId="0" fontId="16" fillId="36" borderId="0" applyNumberFormat="0" applyBorder="0" applyAlignment="0" applyProtection="0">
      <alignment vertical="center"/>
    </xf>
    <xf numFmtId="0" fontId="23" fillId="42" borderId="0" applyNumberFormat="0" applyBorder="0" applyAlignment="0" applyProtection="0">
      <alignment vertical="center"/>
    </xf>
    <xf numFmtId="0" fontId="53" fillId="36" borderId="0"/>
    <xf numFmtId="0" fontId="55" fillId="0" borderId="0"/>
    <xf numFmtId="0" fontId="45" fillId="38" borderId="0" applyNumberFormat="0" applyBorder="0" applyAlignment="0" applyProtection="0">
      <alignment vertical="center"/>
    </xf>
    <xf numFmtId="0" fontId="47" fillId="43" borderId="0" applyNumberFormat="0" applyBorder="0" applyAlignment="0" applyProtection="0">
      <alignment vertical="center"/>
    </xf>
    <xf numFmtId="0" fontId="56" fillId="44" borderId="0" applyNumberFormat="0" applyBorder="0" applyAlignment="0" applyProtection="0"/>
    <xf numFmtId="0" fontId="47" fillId="45" borderId="0" applyNumberFormat="0" applyBorder="0" applyAlignment="0" applyProtection="0">
      <alignment vertical="center"/>
    </xf>
    <xf numFmtId="0" fontId="56" fillId="41" borderId="0" applyNumberFormat="0" applyBorder="0" applyAlignment="0" applyProtection="0">
      <alignment vertical="center"/>
    </xf>
    <xf numFmtId="0" fontId="57" fillId="40" borderId="0" applyProtection="0"/>
    <xf numFmtId="0" fontId="56" fillId="39" borderId="0" applyProtection="0"/>
    <xf numFmtId="177" fontId="49" fillId="0" borderId="0" applyFill="0" applyBorder="0" applyAlignment="0"/>
    <xf numFmtId="0" fontId="58" fillId="46" borderId="0" applyNumberFormat="0" applyBorder="0" applyAlignment="0" applyProtection="0">
      <alignment vertical="center"/>
    </xf>
    <xf numFmtId="0" fontId="59" fillId="8" borderId="15" applyNumberFormat="0" applyAlignment="0" applyProtection="0">
      <alignment vertical="center"/>
    </xf>
    <xf numFmtId="0" fontId="3" fillId="0" borderId="2">
      <alignment horizontal="distributed" vertical="center" wrapText="1"/>
    </xf>
    <xf numFmtId="0" fontId="16" fillId="47" borderId="0" applyNumberFormat="0" applyBorder="0" applyAlignment="0" applyProtection="0">
      <alignment vertical="center"/>
    </xf>
    <xf numFmtId="0" fontId="23" fillId="26" borderId="0" applyNumberFormat="0" applyBorder="0" applyAlignment="0" applyProtection="0">
      <alignment vertical="center"/>
    </xf>
    <xf numFmtId="178" fontId="60" fillId="0" borderId="4" applyAlignment="0" applyProtection="0"/>
    <xf numFmtId="0" fontId="61" fillId="41" borderId="18" applyNumberFormat="0" applyAlignment="0" applyProtection="0">
      <alignment vertical="center"/>
    </xf>
    <xf numFmtId="179" fontId="49" fillId="0" borderId="0" applyFont="0" applyFill="0" applyBorder="0" applyAlignment="0" applyProtection="0"/>
    <xf numFmtId="0" fontId="53" fillId="47" borderId="0" applyNumberFormat="0" applyBorder="0" applyAlignment="0" applyProtection="0">
      <alignment vertical="center"/>
    </xf>
    <xf numFmtId="0" fontId="56" fillId="47" borderId="0" applyNumberFormat="0" applyBorder="0" applyAlignment="0" applyProtection="0">
      <alignment vertical="center"/>
    </xf>
    <xf numFmtId="0" fontId="62" fillId="0" borderId="22" applyNumberFormat="0" applyFill="0" applyAlignment="0" applyProtection="0">
      <alignment vertical="center"/>
    </xf>
    <xf numFmtId="0" fontId="47" fillId="48" borderId="0" applyNumberFormat="0" applyBorder="0" applyAlignment="0" applyProtection="0">
      <alignment vertical="center"/>
    </xf>
    <xf numFmtId="0" fontId="49" fillId="0" borderId="0">
      <alignment vertical="center"/>
    </xf>
    <xf numFmtId="0" fontId="51" fillId="0" borderId="20" applyNumberFormat="0" applyAlignment="0" applyProtection="0">
      <alignment vertical="center"/>
    </xf>
    <xf numFmtId="38" fontId="50" fillId="41" borderId="0" applyNumberFormat="0" applyBorder="0" applyAlignment="0" applyProtection="0"/>
    <xf numFmtId="0" fontId="23" fillId="30" borderId="0" applyNumberFormat="0" applyBorder="0" applyAlignment="0" applyProtection="0">
      <alignment vertical="center"/>
    </xf>
    <xf numFmtId="0" fontId="47" fillId="2" borderId="0" applyNumberFormat="0" applyBorder="0" applyAlignment="0" applyProtection="0">
      <alignment vertical="center"/>
    </xf>
    <xf numFmtId="0" fontId="16" fillId="38" borderId="0" applyNumberFormat="0" applyBorder="0" applyAlignment="0" applyProtection="0">
      <alignment vertical="center"/>
    </xf>
    <xf numFmtId="0" fontId="63" fillId="49" borderId="0" applyNumberFormat="0" applyBorder="0" applyAlignment="0" applyProtection="0">
      <alignment vertical="center"/>
    </xf>
    <xf numFmtId="10" fontId="50" fillId="2" borderId="2" applyNumberFormat="0" applyBorder="0" applyAlignment="0" applyProtection="0"/>
    <xf numFmtId="0" fontId="52" fillId="49" borderId="0" applyNumberFormat="0" applyBorder="0" applyAlignment="0" applyProtection="0">
      <alignment vertical="center"/>
    </xf>
    <xf numFmtId="0" fontId="47" fillId="50" borderId="0" applyNumberFormat="0" applyBorder="0" applyAlignment="0" applyProtection="0">
      <alignment vertical="center"/>
    </xf>
    <xf numFmtId="0" fontId="47" fillId="40" borderId="0" applyNumberFormat="0" applyBorder="0" applyAlignment="0" applyProtection="0">
      <alignment vertical="center"/>
    </xf>
    <xf numFmtId="0" fontId="23" fillId="51" borderId="0" applyNumberFormat="0" applyBorder="0" applyAlignment="0" applyProtection="0">
      <alignment vertical="center"/>
    </xf>
    <xf numFmtId="0" fontId="23" fillId="52" borderId="0" applyNumberFormat="0" applyBorder="0" applyAlignment="0" applyProtection="0">
      <alignment vertical="center"/>
    </xf>
    <xf numFmtId="0" fontId="44" fillId="53" borderId="0" applyNumberFormat="0" applyBorder="0" applyAlignment="0" applyProtection="0">
      <alignment vertical="center"/>
    </xf>
    <xf numFmtId="0" fontId="64" fillId="0" borderId="0"/>
    <xf numFmtId="0" fontId="54" fillId="41" borderId="21" applyNumberFormat="0" applyAlignment="0" applyProtection="0">
      <alignment vertical="center"/>
    </xf>
    <xf numFmtId="0" fontId="43" fillId="47" borderId="0" applyProtection="0"/>
    <xf numFmtId="0" fontId="56" fillId="41" borderId="0" applyProtection="0"/>
    <xf numFmtId="0" fontId="47" fillId="54" borderId="0" applyNumberFormat="0" applyBorder="0" applyAlignment="0" applyProtection="0">
      <alignment vertical="center"/>
    </xf>
    <xf numFmtId="0" fontId="52" fillId="48" borderId="0" applyNumberFormat="0" applyBorder="0" applyAlignment="0" applyProtection="0">
      <alignment vertical="center"/>
    </xf>
    <xf numFmtId="0" fontId="63" fillId="41" borderId="0" applyNumberFormat="0" applyBorder="0" applyAlignment="0" applyProtection="0">
      <alignment vertical="center"/>
    </xf>
    <xf numFmtId="0" fontId="65" fillId="39" borderId="18" applyNumberFormat="0" applyAlignment="0" applyProtection="0">
      <alignment vertical="center"/>
    </xf>
    <xf numFmtId="0" fontId="23" fillId="55" borderId="0" applyNumberFormat="0" applyBorder="0" applyAlignment="0" applyProtection="0">
      <alignment vertical="center"/>
    </xf>
    <xf numFmtId="0" fontId="63" fillId="56" borderId="0" applyNumberFormat="0" applyBorder="0" applyAlignment="0" applyProtection="0">
      <alignment vertical="center"/>
    </xf>
    <xf numFmtId="0" fontId="43" fillId="47" borderId="0"/>
    <xf numFmtId="0" fontId="47" fillId="39" borderId="0"/>
    <xf numFmtId="0" fontId="56" fillId="2" borderId="0" applyNumberFormat="0" applyBorder="0" applyAlignment="0" applyProtection="0"/>
    <xf numFmtId="0" fontId="52" fillId="56" borderId="0" applyNumberFormat="0" applyBorder="0" applyAlignment="0" applyProtection="0">
      <alignment vertical="center"/>
    </xf>
    <xf numFmtId="0" fontId="47" fillId="47" borderId="0" applyNumberFormat="0" applyBorder="0" applyAlignment="0" applyProtection="0">
      <alignment vertical="center"/>
    </xf>
    <xf numFmtId="0" fontId="58" fillId="57" borderId="0" applyNumberFormat="0" applyBorder="0" applyAlignment="0" applyProtection="0">
      <alignment vertical="center"/>
    </xf>
    <xf numFmtId="0" fontId="44" fillId="58" borderId="0" applyNumberFormat="0" applyBorder="0" applyAlignment="0" applyProtection="0">
      <alignment vertical="center"/>
    </xf>
    <xf numFmtId="0" fontId="16" fillId="59" borderId="0" applyNumberFormat="0" applyBorder="0" applyAlignment="0" applyProtection="0">
      <alignment vertical="center"/>
    </xf>
    <xf numFmtId="0" fontId="23" fillId="34" borderId="0" applyNumberFormat="0" applyBorder="0" applyAlignment="0" applyProtection="0">
      <alignment vertical="center"/>
    </xf>
    <xf numFmtId="0" fontId="47" fillId="47" borderId="0" applyProtection="0"/>
    <xf numFmtId="0" fontId="51" fillId="0" borderId="23" applyNumberFormat="0" applyFill="0" applyAlignment="0" applyProtection="0">
      <alignment vertical="center"/>
    </xf>
    <xf numFmtId="0" fontId="23" fillId="22" borderId="0" applyNumberFormat="0" applyBorder="0" applyAlignment="0" applyProtection="0">
      <alignment vertical="center"/>
    </xf>
    <xf numFmtId="0" fontId="63" fillId="54" borderId="0" applyNumberFormat="0" applyBorder="0" applyAlignment="0" applyProtection="0">
      <alignment vertical="center"/>
    </xf>
    <xf numFmtId="0" fontId="23" fillId="60" borderId="0" applyNumberFormat="0" applyBorder="0" applyAlignment="0" applyProtection="0">
      <alignment vertical="center"/>
    </xf>
    <xf numFmtId="0" fontId="63" fillId="61" borderId="0" applyNumberFormat="0" applyBorder="0" applyAlignment="0" applyProtection="0">
      <alignment vertical="center"/>
    </xf>
    <xf numFmtId="0" fontId="47" fillId="62" borderId="0" applyNumberFormat="0" applyBorder="0" applyAlignment="0" applyProtection="0">
      <alignment vertical="center"/>
    </xf>
    <xf numFmtId="0" fontId="66" fillId="63" borderId="24" applyNumberFormat="0" applyAlignment="0" applyProtection="0">
      <alignment vertical="center"/>
    </xf>
    <xf numFmtId="0" fontId="58" fillId="16" borderId="0" applyNumberFormat="0" applyBorder="0" applyAlignment="0" applyProtection="0">
      <alignment vertical="center"/>
    </xf>
    <xf numFmtId="0" fontId="67" fillId="41" borderId="18" applyNumberFormat="0" applyAlignment="0" applyProtection="0">
      <alignment vertical="center"/>
    </xf>
    <xf numFmtId="0" fontId="47" fillId="59" borderId="0" applyNumberFormat="0" applyBorder="0" applyAlignment="0" applyProtection="0">
      <alignment vertical="center"/>
    </xf>
    <xf numFmtId="0" fontId="68" fillId="0" borderId="7">
      <alignment horizontal="left" vertical="center"/>
    </xf>
    <xf numFmtId="1" fontId="3" fillId="0" borderId="2">
      <alignment vertical="center"/>
      <protection locked="0"/>
    </xf>
    <xf numFmtId="180" fontId="3" fillId="0" borderId="2">
      <alignment vertical="center"/>
      <protection locked="0"/>
    </xf>
    <xf numFmtId="0" fontId="23" fillId="64" borderId="0" applyNumberFormat="0" applyBorder="0" applyAlignment="0" applyProtection="0">
      <alignment vertical="center"/>
    </xf>
    <xf numFmtId="0" fontId="47" fillId="47" borderId="0"/>
    <xf numFmtId="0" fontId="23" fillId="65" borderId="0" applyNumberFormat="0" applyBorder="0" applyAlignment="0" applyProtection="0">
      <alignment vertical="center"/>
    </xf>
    <xf numFmtId="0" fontId="23" fillId="66" borderId="0" applyNumberFormat="0" applyBorder="0" applyAlignment="0" applyProtection="0">
      <alignment vertical="center"/>
    </xf>
    <xf numFmtId="0" fontId="52" fillId="43" borderId="0" applyNumberFormat="0" applyBorder="0" applyAlignment="0" applyProtection="0">
      <alignment vertical="center"/>
    </xf>
    <xf numFmtId="0" fontId="49" fillId="0" borderId="0"/>
    <xf numFmtId="0" fontId="45" fillId="59" borderId="0" applyNumberFormat="0" applyBorder="0" applyAlignment="0" applyProtection="0">
      <alignment vertical="center"/>
    </xf>
    <xf numFmtId="0" fontId="44" fillId="58" borderId="0" applyProtection="0"/>
    <xf numFmtId="0" fontId="61" fillId="2" borderId="18" applyNumberFormat="0" applyAlignment="0" applyProtection="0">
      <alignment vertical="center"/>
    </xf>
    <xf numFmtId="0" fontId="23" fillId="0" borderId="0">
      <alignment vertical="center"/>
    </xf>
    <xf numFmtId="0" fontId="52" fillId="67" borderId="0" applyNumberFormat="0" applyBorder="0" applyAlignment="0" applyProtection="0">
      <alignment vertical="center"/>
    </xf>
    <xf numFmtId="0" fontId="63" fillId="37" borderId="0" applyNumberFormat="0" applyBorder="0" applyAlignment="0" applyProtection="0">
      <alignment vertical="center"/>
    </xf>
    <xf numFmtId="0" fontId="23" fillId="68" borderId="0" applyNumberFormat="0" applyBorder="0" applyAlignment="0" applyProtection="0">
      <alignment vertical="center"/>
    </xf>
    <xf numFmtId="0" fontId="16" fillId="0" borderId="25" applyNumberFormat="0" applyFill="0" applyAlignment="0" applyProtection="0">
      <alignment vertical="center"/>
    </xf>
    <xf numFmtId="0" fontId="53" fillId="47" borderId="0"/>
    <xf numFmtId="0" fontId="56" fillId="59" borderId="0" applyNumberFormat="0" applyBorder="0" applyAlignment="0" applyProtection="0">
      <alignment vertical="center"/>
    </xf>
    <xf numFmtId="0" fontId="47" fillId="38" borderId="0" applyNumberFormat="0" applyBorder="0" applyAlignment="0" applyProtection="0">
      <alignment vertical="center"/>
    </xf>
    <xf numFmtId="10" fontId="16" fillId="0" borderId="0" applyProtection="0"/>
    <xf numFmtId="0" fontId="44" fillId="69" borderId="0" applyNumberFormat="0" applyBorder="0" applyAlignment="0" applyProtection="0"/>
    <xf numFmtId="0" fontId="44" fillId="50" borderId="0" applyNumberFormat="0" applyBorder="0" applyAlignment="0" applyProtection="0"/>
    <xf numFmtId="0" fontId="53" fillId="36" borderId="0" applyProtection="0"/>
    <xf numFmtId="0" fontId="69" fillId="0" borderId="0">
      <alignment vertical="top"/>
    </xf>
    <xf numFmtId="181" fontId="16" fillId="0" borderId="0">
      <alignment vertical="center"/>
    </xf>
    <xf numFmtId="0" fontId="58" fillId="70" borderId="0" applyNumberFormat="0" applyBorder="0" applyAlignment="0" applyProtection="0">
      <alignment vertical="center"/>
    </xf>
    <xf numFmtId="0" fontId="58" fillId="71" borderId="0" applyNumberFormat="0" applyBorder="0" applyAlignment="0" applyProtection="0">
      <alignment vertical="center"/>
    </xf>
    <xf numFmtId="0" fontId="63" fillId="43" borderId="0" applyNumberFormat="0" applyBorder="0" applyAlignment="0" applyProtection="0">
      <alignment vertical="center"/>
    </xf>
    <xf numFmtId="0" fontId="16" fillId="41" borderId="0" applyNumberFormat="0" applyBorder="0" applyAlignment="0" applyProtection="0">
      <alignment vertical="center"/>
    </xf>
    <xf numFmtId="43" fontId="16" fillId="0" borderId="0" applyFont="0" applyFill="0" applyBorder="0" applyAlignment="0" applyProtection="0">
      <alignment vertical="center"/>
    </xf>
    <xf numFmtId="0" fontId="49" fillId="0" borderId="0">
      <protection locked="0"/>
    </xf>
    <xf numFmtId="0" fontId="57" fillId="72" borderId="0" applyNumberFormat="0" applyBorder="0" applyAlignment="0" applyProtection="0"/>
    <xf numFmtId="0" fontId="70" fillId="0" borderId="25" applyNumberFormat="0" applyFill="0" applyAlignment="0" applyProtection="0">
      <alignment vertical="center"/>
    </xf>
    <xf numFmtId="0" fontId="71" fillId="7" borderId="13" applyNumberFormat="0" applyAlignment="0" applyProtection="0">
      <alignment vertical="center"/>
    </xf>
    <xf numFmtId="0" fontId="72" fillId="0" borderId="0" applyNumberFormat="0" applyFill="0" applyBorder="0" applyAlignment="0" applyProtection="0">
      <alignment vertical="center"/>
    </xf>
    <xf numFmtId="0" fontId="73" fillId="47" borderId="0" applyNumberFormat="0" applyBorder="0" applyAlignment="0" applyProtection="0">
      <alignment vertical="center"/>
    </xf>
    <xf numFmtId="0" fontId="0" fillId="0" borderId="0" applyProtection="0">
      <alignment vertical="center"/>
    </xf>
    <xf numFmtId="0" fontId="74" fillId="0" borderId="26" applyProtection="0"/>
    <xf numFmtId="182" fontId="13" fillId="0" borderId="0" applyProtection="0">
      <alignment vertical="center"/>
    </xf>
    <xf numFmtId="0" fontId="30" fillId="0" borderId="27" applyNumberFormat="0" applyFill="0" applyAlignment="0" applyProtection="0">
      <alignment vertical="center"/>
    </xf>
    <xf numFmtId="0" fontId="44" fillId="73" borderId="0" applyNumberFormat="0" applyBorder="0" applyAlignment="0" applyProtection="0">
      <alignment vertical="center"/>
    </xf>
    <xf numFmtId="37" fontId="75" fillId="0" borderId="0"/>
    <xf numFmtId="49" fontId="49" fillId="0" borderId="0" applyFont="0" applyFill="0" applyBorder="0" applyAlignment="0" applyProtection="0"/>
    <xf numFmtId="9" fontId="47" fillId="0" borderId="0" applyFon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2" fillId="74" borderId="0" applyNumberFormat="0" applyBorder="0" applyAlignment="0" applyProtection="0">
      <alignment vertical="center"/>
    </xf>
    <xf numFmtId="0" fontId="56" fillId="45" borderId="0" applyNumberFormat="0" applyBorder="0" applyAlignment="0" applyProtection="0">
      <alignment vertical="center"/>
    </xf>
    <xf numFmtId="9" fontId="16" fillId="0" borderId="0" applyFont="0" applyBorder="0" applyAlignment="0" applyProtection="0">
      <alignment vertical="center"/>
    </xf>
    <xf numFmtId="0" fontId="68" fillId="48" borderId="0" applyNumberFormat="0" applyBorder="0" applyAlignment="0" applyProtection="0">
      <alignment vertical="center"/>
    </xf>
    <xf numFmtId="0" fontId="56" fillId="39" borderId="0" applyNumberFormat="0" applyBorder="0" applyAlignment="0" applyProtection="0">
      <alignment vertical="center"/>
    </xf>
    <xf numFmtId="0" fontId="44" fillId="39" borderId="0" applyNumberFormat="0" applyBorder="0" applyAlignment="0" applyProtection="0"/>
    <xf numFmtId="0" fontId="76" fillId="54" borderId="0" applyNumberFormat="0" applyBorder="0" applyAlignment="0" applyProtection="0">
      <alignment vertical="center"/>
    </xf>
    <xf numFmtId="0" fontId="53" fillId="47" borderId="0" applyProtection="0"/>
    <xf numFmtId="0" fontId="23" fillId="75" borderId="0" applyNumberFormat="0" applyBorder="0" applyAlignment="0" applyProtection="0">
      <alignment vertical="center"/>
    </xf>
    <xf numFmtId="0" fontId="77" fillId="0" borderId="0" applyNumberFormat="0" applyFill="0" applyBorder="0" applyAlignment="0" applyProtection="0">
      <alignment vertical="center"/>
    </xf>
    <xf numFmtId="183" fontId="49" fillId="0" borderId="0">
      <protection locked="0"/>
    </xf>
    <xf numFmtId="0" fontId="78" fillId="9" borderId="0" applyNumberFormat="0" applyBorder="0" applyAlignment="0" applyProtection="0">
      <alignment vertical="center"/>
    </xf>
    <xf numFmtId="0" fontId="74" fillId="0" borderId="26" applyNumberFormat="0" applyFill="0" applyAlignment="0" applyProtection="0">
      <alignment vertical="center"/>
    </xf>
    <xf numFmtId="0" fontId="79" fillId="0" borderId="0"/>
    <xf numFmtId="0" fontId="3" fillId="0" borderId="0">
      <alignment vertical="center"/>
    </xf>
    <xf numFmtId="0" fontId="16" fillId="2" borderId="0" applyNumberFormat="0" applyBorder="0" applyAlignment="0" applyProtection="0">
      <alignment vertical="center"/>
    </xf>
    <xf numFmtId="0" fontId="16" fillId="43" borderId="0" applyNumberFormat="0" applyBorder="0" applyAlignment="0" applyProtection="0">
      <alignment vertical="center"/>
    </xf>
    <xf numFmtId="0" fontId="68" fillId="40" borderId="0" applyNumberFormat="0" applyBorder="0" applyAlignment="0" applyProtection="0">
      <alignment vertical="center"/>
    </xf>
    <xf numFmtId="0" fontId="23" fillId="76" borderId="0" applyNumberFormat="0" applyBorder="0" applyAlignment="0" applyProtection="0">
      <alignment vertical="center"/>
    </xf>
    <xf numFmtId="0" fontId="80" fillId="0" borderId="0" applyNumberFormat="0" applyFill="0" applyBorder="0" applyAlignment="0" applyProtection="0">
      <alignment vertical="center"/>
    </xf>
    <xf numFmtId="10" fontId="50" fillId="2" borderId="2" applyNumberFormat="0" applyBorder="0" applyAlignment="0" applyProtection="0">
      <alignment vertical="center"/>
    </xf>
    <xf numFmtId="0" fontId="47" fillId="38" borderId="0" applyProtection="0"/>
    <xf numFmtId="0" fontId="81" fillId="76" borderId="0" applyNumberFormat="0" applyBorder="0" applyAlignment="0" applyProtection="0">
      <alignment vertical="center"/>
    </xf>
    <xf numFmtId="0" fontId="79" fillId="0" borderId="0" applyProtection="0"/>
    <xf numFmtId="0" fontId="23" fillId="77" borderId="0" applyNumberFormat="0" applyBorder="0" applyAlignment="0" applyProtection="0">
      <alignment vertical="center"/>
    </xf>
    <xf numFmtId="0" fontId="52" fillId="61" borderId="0" applyNumberFormat="0" applyBorder="0" applyAlignment="0" applyProtection="0">
      <alignment vertical="center"/>
    </xf>
    <xf numFmtId="0" fontId="56" fillId="39" borderId="0" applyNumberFormat="0" applyBorder="0" applyAlignment="0" applyProtection="0"/>
    <xf numFmtId="0" fontId="58" fillId="78" borderId="0" applyNumberFormat="0" applyBorder="0" applyAlignment="0" applyProtection="0">
      <alignment vertical="center"/>
    </xf>
    <xf numFmtId="0" fontId="82" fillId="0" borderId="28" applyNumberFormat="0" applyFill="0" applyAlignment="0" applyProtection="0">
      <alignment vertical="center"/>
    </xf>
    <xf numFmtId="184" fontId="55" fillId="0" borderId="0"/>
    <xf numFmtId="176" fontId="49" fillId="0" borderId="2" applyNumberFormat="0"/>
    <xf numFmtId="0" fontId="52" fillId="79" borderId="0" applyNumberFormat="0" applyBorder="0" applyAlignment="0" applyProtection="0">
      <alignment vertical="center"/>
    </xf>
    <xf numFmtId="185" fontId="83" fillId="0" borderId="0" applyFont="0" applyFill="0" applyBorder="0" applyAlignment="0" applyProtection="0"/>
    <xf numFmtId="0" fontId="84" fillId="0" borderId="0" applyFont="0" applyFill="0" applyBorder="0" applyAlignment="0" applyProtection="0"/>
    <xf numFmtId="0" fontId="63" fillId="39" borderId="0" applyNumberFormat="0" applyBorder="0" applyAlignment="0" applyProtection="0">
      <alignment vertical="center"/>
    </xf>
    <xf numFmtId="9" fontId="16" fillId="0" borderId="0" applyFont="0" applyFill="0" applyBorder="0" applyAlignment="0" applyProtection="0">
      <alignment vertical="center"/>
    </xf>
    <xf numFmtId="0" fontId="44" fillId="37" borderId="0" applyNumberFormat="0" applyBorder="0" applyAlignment="0" applyProtection="0"/>
    <xf numFmtId="186" fontId="49" fillId="0" borderId="0"/>
    <xf numFmtId="0" fontId="16" fillId="37" borderId="0" applyNumberFormat="0" applyBorder="0" applyAlignment="0" applyProtection="0">
      <alignment vertical="center"/>
    </xf>
    <xf numFmtId="0" fontId="49" fillId="0" borderId="0" applyNumberFormat="0" applyFill="0" applyBorder="0" applyAlignment="0" applyProtection="0"/>
    <xf numFmtId="0" fontId="60" fillId="0" borderId="29">
      <alignment horizontal="center"/>
    </xf>
    <xf numFmtId="0" fontId="44" fillId="43" borderId="0" applyProtection="0"/>
    <xf numFmtId="0" fontId="57" fillId="36" borderId="0" applyNumberFormat="0" applyBorder="0" applyAlignment="0" applyProtection="0">
      <alignment vertical="center"/>
    </xf>
    <xf numFmtId="40" fontId="83" fillId="0" borderId="0" applyFont="0" applyFill="0" applyBorder="0" applyAlignment="0" applyProtection="0"/>
    <xf numFmtId="38" fontId="83" fillId="0" borderId="0" applyFont="0" applyFill="0" applyBorder="0" applyAlignment="0" applyProtection="0"/>
    <xf numFmtId="0" fontId="85" fillId="36" borderId="0"/>
    <xf numFmtId="187" fontId="16" fillId="0" borderId="0">
      <alignment vertical="center"/>
    </xf>
    <xf numFmtId="0" fontId="47" fillId="5" borderId="10" applyNumberFormat="0" applyFont="0" applyAlignment="0" applyProtection="0">
      <alignment vertical="center"/>
    </xf>
    <xf numFmtId="0" fontId="56" fillId="40" borderId="0" applyNumberFormat="0" applyBorder="0" applyAlignment="0" applyProtection="0">
      <alignment vertical="center"/>
    </xf>
    <xf numFmtId="0" fontId="58" fillId="80" borderId="0" applyNumberFormat="0" applyBorder="0" applyAlignment="0" applyProtection="0">
      <alignment vertical="center"/>
    </xf>
    <xf numFmtId="0" fontId="16" fillId="0" borderId="0">
      <protection locked="0"/>
    </xf>
    <xf numFmtId="0" fontId="86" fillId="59" borderId="0" applyNumberFormat="0" applyBorder="0" applyAlignment="0" applyProtection="0">
      <alignment vertical="center"/>
    </xf>
    <xf numFmtId="0" fontId="63" fillId="58" borderId="0" applyNumberFormat="0" applyBorder="0" applyAlignment="0" applyProtection="0">
      <alignment vertical="center"/>
    </xf>
    <xf numFmtId="0" fontId="45" fillId="59" borderId="0" applyProtection="0"/>
    <xf numFmtId="0" fontId="47" fillId="43" borderId="0" applyProtection="0"/>
    <xf numFmtId="0" fontId="74" fillId="0" borderId="0" applyNumberFormat="0" applyFill="0" applyBorder="0" applyAlignment="0" applyProtection="0">
      <alignment vertical="center"/>
    </xf>
    <xf numFmtId="0" fontId="29" fillId="0" borderId="30" applyNumberFormat="0" applyFill="0" applyAlignment="0" applyProtection="0">
      <alignment vertical="center"/>
    </xf>
    <xf numFmtId="49" fontId="13" fillId="0" borderId="0" applyProtection="0">
      <alignment horizontal="left"/>
    </xf>
    <xf numFmtId="0" fontId="16" fillId="0" borderId="0" applyNumberFormat="0" applyFill="0" applyBorder="0" applyAlignment="0" applyProtection="0">
      <alignment vertical="center"/>
    </xf>
    <xf numFmtId="0" fontId="87" fillId="0" borderId="0"/>
    <xf numFmtId="0" fontId="88" fillId="0" borderId="0" applyNumberFormat="0" applyFill="0" applyBorder="0" applyAlignment="0" applyProtection="0">
      <alignment vertical="top"/>
      <protection locked="0"/>
    </xf>
    <xf numFmtId="0" fontId="44" fillId="63" borderId="0" applyProtection="0"/>
    <xf numFmtId="0" fontId="0" fillId="0" borderId="0"/>
    <xf numFmtId="0" fontId="16" fillId="45" borderId="0" applyNumberFormat="0" applyBorder="0" applyAlignment="0" applyProtection="0">
      <alignment vertical="center"/>
    </xf>
    <xf numFmtId="0" fontId="52" fillId="81" borderId="0" applyProtection="0"/>
    <xf numFmtId="0" fontId="10" fillId="0" borderId="0" applyProtection="0">
      <alignment vertical="center"/>
    </xf>
    <xf numFmtId="0" fontId="89" fillId="0" borderId="31" applyNumberFormat="0" applyFill="0" applyAlignment="0" applyProtection="0">
      <alignment vertical="center"/>
    </xf>
    <xf numFmtId="0" fontId="44" fillId="82" borderId="0" applyNumberFormat="0" applyBorder="0" applyAlignment="0" applyProtection="0">
      <alignment vertical="center"/>
    </xf>
    <xf numFmtId="0" fontId="47" fillId="39" borderId="0" applyProtection="0"/>
    <xf numFmtId="0" fontId="81" fillId="51" borderId="0" applyNumberFormat="0" applyBorder="0" applyAlignment="0" applyProtection="0">
      <alignment vertical="center"/>
    </xf>
    <xf numFmtId="0" fontId="90" fillId="0" borderId="0" applyNumberFormat="0" applyFill="0" applyBorder="0" applyAlignment="0" applyProtection="0">
      <alignment vertical="center"/>
    </xf>
    <xf numFmtId="0" fontId="77" fillId="0" borderId="0" applyProtection="0"/>
    <xf numFmtId="0" fontId="47" fillId="62" borderId="0" applyProtection="0"/>
    <xf numFmtId="0" fontId="47" fillId="0" borderId="0">
      <alignment vertical="center"/>
    </xf>
    <xf numFmtId="0" fontId="52" fillId="81" borderId="0"/>
    <xf numFmtId="0" fontId="79" fillId="0" borderId="0">
      <alignment vertical="center"/>
    </xf>
    <xf numFmtId="0" fontId="85" fillId="36" borderId="0" applyNumberFormat="0" applyBorder="0" applyAlignment="0" applyProtection="0">
      <alignment vertical="center"/>
    </xf>
    <xf numFmtId="0" fontId="58" fillId="83" borderId="0" applyNumberFormat="0" applyBorder="0" applyAlignment="0" applyProtection="0">
      <alignment vertical="center"/>
    </xf>
    <xf numFmtId="0" fontId="68" fillId="39" borderId="0" applyNumberFormat="0" applyBorder="0" applyAlignment="0" applyProtection="0">
      <alignment vertical="center"/>
    </xf>
    <xf numFmtId="0" fontId="16" fillId="38" borderId="0" applyNumberFormat="0" applyBorder="0" applyAlignment="0" applyProtection="0"/>
    <xf numFmtId="0" fontId="91" fillId="38" borderId="0" applyNumberFormat="0" applyBorder="0" applyAlignment="0" applyProtection="0"/>
    <xf numFmtId="0" fontId="23" fillId="84" borderId="0" applyNumberFormat="0" applyBorder="0" applyAlignment="0" applyProtection="0">
      <alignment vertical="center"/>
    </xf>
    <xf numFmtId="188" fontId="16" fillId="0" borderId="0">
      <alignment vertical="center"/>
    </xf>
    <xf numFmtId="0" fontId="92" fillId="41" borderId="21" applyNumberFormat="0" applyAlignment="0" applyProtection="0">
      <alignment vertical="center"/>
    </xf>
    <xf numFmtId="0" fontId="16" fillId="50" borderId="0" applyNumberFormat="0" applyBorder="0" applyAlignment="0" applyProtection="0">
      <alignment vertical="center"/>
    </xf>
    <xf numFmtId="0" fontId="50" fillId="85" borderId="2"/>
    <xf numFmtId="0" fontId="73" fillId="47" borderId="0" applyProtection="0"/>
    <xf numFmtId="0" fontId="91" fillId="38" borderId="0" applyProtection="0"/>
    <xf numFmtId="0" fontId="16" fillId="39" borderId="0" applyNumberFormat="0" applyBorder="0" applyAlignment="0" applyProtection="0">
      <alignment vertical="center"/>
    </xf>
    <xf numFmtId="0" fontId="16" fillId="62" borderId="0" applyNumberFormat="0" applyBorder="0" applyAlignment="0" applyProtection="0">
      <alignment vertical="center"/>
    </xf>
    <xf numFmtId="0" fontId="93" fillId="0" borderId="32" applyProtection="0">
      <alignment vertical="center"/>
    </xf>
    <xf numFmtId="0" fontId="16" fillId="0" borderId="22" applyNumberFormat="0" applyFill="0" applyAlignment="0" applyProtection="0">
      <alignment vertical="center"/>
    </xf>
    <xf numFmtId="0" fontId="58" fillId="86" borderId="0" applyNumberFormat="0" applyBorder="0" applyAlignment="0" applyProtection="0">
      <alignment vertical="center"/>
    </xf>
    <xf numFmtId="10" fontId="49" fillId="0" borderId="0" applyFont="0" applyFill="0" applyBorder="0" applyAlignment="0" applyProtection="0"/>
    <xf numFmtId="0" fontId="52" fillId="87" borderId="0" applyNumberFormat="0" applyBorder="0" applyAlignment="0" applyProtection="0">
      <alignment vertical="center"/>
    </xf>
    <xf numFmtId="0" fontId="44" fillId="79" borderId="0"/>
    <xf numFmtId="0" fontId="47" fillId="38" borderId="0"/>
    <xf numFmtId="0" fontId="69" fillId="0" borderId="0">
      <alignment vertical="center"/>
    </xf>
    <xf numFmtId="182" fontId="16" fillId="0" borderId="0">
      <alignment vertical="center"/>
    </xf>
    <xf numFmtId="0" fontId="58" fillId="24" borderId="0" applyNumberFormat="0" applyBorder="0" applyAlignment="0" applyProtection="0">
      <alignment vertical="center"/>
    </xf>
    <xf numFmtId="0" fontId="56" fillId="62" borderId="0" applyNumberFormat="0" applyBorder="0" applyAlignment="0" applyProtection="0">
      <alignment vertical="center"/>
    </xf>
    <xf numFmtId="0" fontId="94" fillId="36" borderId="0" applyNumberFormat="0" applyBorder="0" applyAlignment="0" applyProtection="0">
      <alignment vertical="center"/>
    </xf>
    <xf numFmtId="0" fontId="10" fillId="0" borderId="0">
      <alignment vertical="center"/>
    </xf>
    <xf numFmtId="0" fontId="23" fillId="88" borderId="0" applyNumberFormat="0" applyBorder="0" applyAlignment="0" applyProtection="0">
      <alignment vertical="center"/>
    </xf>
    <xf numFmtId="0" fontId="95" fillId="0" borderId="0" applyNumberFormat="0" applyFill="0" applyBorder="0" applyAlignment="0" applyProtection="0">
      <alignment vertical="center"/>
    </xf>
    <xf numFmtId="0" fontId="68" fillId="36" borderId="0" applyNumberFormat="0" applyBorder="0" applyAlignment="0" applyProtection="0">
      <alignment vertical="center"/>
    </xf>
    <xf numFmtId="0" fontId="23" fillId="89" borderId="0" applyNumberFormat="0" applyBorder="0" applyAlignment="0" applyProtection="0">
      <alignment vertical="center"/>
    </xf>
    <xf numFmtId="0" fontId="44" fillId="79" borderId="0" applyProtection="0"/>
    <xf numFmtId="0" fontId="82" fillId="0" borderId="0" applyNumberFormat="0" applyFill="0" applyBorder="0" applyAlignment="0" applyProtection="0">
      <alignment vertical="center"/>
    </xf>
    <xf numFmtId="0" fontId="58" fillId="90" borderId="0" applyNumberFormat="0" applyBorder="0" applyAlignment="0" applyProtection="0">
      <alignment vertical="center"/>
    </xf>
    <xf numFmtId="0" fontId="47" fillId="48" borderId="0" applyProtection="0"/>
    <xf numFmtId="0" fontId="23" fillId="91" borderId="0" applyNumberFormat="0" applyBorder="0" applyAlignment="0" applyProtection="0">
      <alignment vertical="center"/>
    </xf>
    <xf numFmtId="0" fontId="16" fillId="48" borderId="0" applyNumberFormat="0" applyBorder="0" applyAlignment="0" applyProtection="0">
      <alignment vertical="center"/>
    </xf>
    <xf numFmtId="0" fontId="96" fillId="63" borderId="24" applyNumberFormat="0" applyAlignment="0" applyProtection="0">
      <alignment vertical="center"/>
    </xf>
    <xf numFmtId="189" fontId="0" fillId="0" borderId="0" applyFont="0" applyFill="0" applyBorder="0" applyAlignment="0" applyProtection="0">
      <alignment vertical="center"/>
    </xf>
    <xf numFmtId="0" fontId="68" fillId="45" borderId="0" applyNumberFormat="0" applyBorder="0" applyAlignment="0" applyProtection="0">
      <alignment vertical="center"/>
    </xf>
    <xf numFmtId="0" fontId="73" fillId="36" borderId="0" applyNumberFormat="0" applyBorder="0" applyAlignment="0" applyProtection="0">
      <alignment vertical="center"/>
    </xf>
    <xf numFmtId="0" fontId="97" fillId="0" borderId="0" applyNumberFormat="0" applyBorder="0" applyAlignment="0" applyProtection="0">
      <alignment vertical="top"/>
      <protection locked="0"/>
    </xf>
    <xf numFmtId="190" fontId="13" fillId="0" borderId="0" applyFill="0" applyBorder="0" applyProtection="0">
      <alignment horizontal="right"/>
    </xf>
    <xf numFmtId="0" fontId="16" fillId="0" borderId="0" applyNumberFormat="0" applyFont="0" applyBorder="0" applyAlignment="0" applyProtection="0">
      <alignment vertical="center"/>
    </xf>
    <xf numFmtId="0" fontId="69" fillId="0" borderId="0"/>
    <xf numFmtId="0" fontId="55" fillId="0" borderId="25" applyNumberFormat="0" applyFill="0" applyAlignment="0" applyProtection="0">
      <alignment vertical="center"/>
    </xf>
    <xf numFmtId="0" fontId="58" fillId="92" borderId="0" applyNumberFormat="0" applyBorder="0" applyAlignment="0" applyProtection="0">
      <alignment vertical="center"/>
    </xf>
    <xf numFmtId="0" fontId="56" fillId="44" borderId="0" applyNumberFormat="0" applyBorder="0" applyAlignment="0" applyProtection="0">
      <alignment vertical="center"/>
    </xf>
    <xf numFmtId="0" fontId="58" fillId="20" borderId="0" applyNumberFormat="0" applyBorder="0" applyAlignment="0" applyProtection="0">
      <alignment vertical="center"/>
    </xf>
    <xf numFmtId="49" fontId="16" fillId="0" borderId="0" applyFont="0" applyFill="0" applyBorder="0" applyAlignment="0" applyProtection="0"/>
    <xf numFmtId="0" fontId="52" fillId="48" borderId="0" applyProtection="0"/>
    <xf numFmtId="191" fontId="16" fillId="0" borderId="0">
      <alignment vertical="center"/>
    </xf>
    <xf numFmtId="0" fontId="44" fillId="45" borderId="0" applyNumberFormat="0" applyBorder="0" applyAlignment="0" applyProtection="0"/>
    <xf numFmtId="49" fontId="98" fillId="2" borderId="0">
      <alignment horizontal="center" vertical="center"/>
    </xf>
    <xf numFmtId="49" fontId="99" fillId="2" borderId="0">
      <alignment horizontal="left" vertical="top"/>
    </xf>
    <xf numFmtId="0" fontId="3" fillId="0" borderId="2" applyProtection="0">
      <alignment horizontal="distributed" vertical="center" wrapText="1"/>
    </xf>
    <xf numFmtId="0" fontId="58" fillId="93" borderId="0" applyNumberFormat="0" applyBorder="0" applyAlignment="0" applyProtection="0">
      <alignment vertical="center"/>
    </xf>
    <xf numFmtId="0" fontId="44" fillId="43" borderId="0"/>
    <xf numFmtId="0" fontId="66" fillId="63" borderId="24" applyProtection="0"/>
    <xf numFmtId="0" fontId="68" fillId="38" borderId="0" applyNumberFormat="0" applyBorder="0" applyAlignment="0" applyProtection="0">
      <alignment vertical="center"/>
    </xf>
    <xf numFmtId="0" fontId="44" fillId="41" borderId="0" applyNumberFormat="0" applyBorder="0" applyAlignment="0" applyProtection="0"/>
    <xf numFmtId="0" fontId="44" fillId="59" borderId="0" applyNumberFormat="0" applyBorder="0" applyAlignment="0" applyProtection="0">
      <alignment vertical="center"/>
    </xf>
    <xf numFmtId="0" fontId="100" fillId="36" borderId="0" applyNumberFormat="0" applyBorder="0" applyAlignment="0" applyProtection="0">
      <alignment vertical="center"/>
    </xf>
    <xf numFmtId="0" fontId="23" fillId="94" borderId="0" applyNumberFormat="0" applyBorder="0" applyAlignment="0" applyProtection="0">
      <alignment vertical="center"/>
    </xf>
    <xf numFmtId="10" fontId="101" fillId="0" borderId="0" applyFont="0" applyFill="0" applyBorder="0" applyAlignment="0" applyProtection="0"/>
    <xf numFmtId="0" fontId="102" fillId="47" borderId="0" applyNumberFormat="0" applyBorder="0" applyAlignment="0" applyProtection="0">
      <alignment vertical="center"/>
    </xf>
    <xf numFmtId="192" fontId="16" fillId="0" borderId="0" applyProtection="0"/>
    <xf numFmtId="25" fontId="103" fillId="0" borderId="0" applyFont="0" applyFill="0" applyBorder="0" applyAlignment="0" applyProtection="0"/>
    <xf numFmtId="0" fontId="16" fillId="54" borderId="0" applyNumberFormat="0" applyBorder="0" applyAlignment="0" applyProtection="0">
      <alignment vertical="center"/>
    </xf>
    <xf numFmtId="0" fontId="44" fillId="36" borderId="0" applyProtection="0"/>
    <xf numFmtId="0" fontId="56" fillId="95" borderId="0" applyNumberFormat="0" applyBorder="0" applyAlignment="0" applyProtection="0"/>
    <xf numFmtId="0" fontId="104" fillId="0" borderId="33" applyNumberFormat="0" applyFill="0" applyAlignment="0" applyProtection="0">
      <alignment vertical="center"/>
    </xf>
    <xf numFmtId="0" fontId="102" fillId="36" borderId="0" applyNumberFormat="0" applyBorder="0" applyAlignment="0" applyProtection="0">
      <alignment vertical="center"/>
    </xf>
    <xf numFmtId="0" fontId="44" fillId="69" borderId="0" applyNumberFormat="0" applyBorder="0" applyAlignment="0" applyProtection="0">
      <alignment vertical="center"/>
    </xf>
    <xf numFmtId="0" fontId="70" fillId="0" borderId="25" applyProtection="0"/>
    <xf numFmtId="0" fontId="16" fillId="0" borderId="0">
      <alignment vertical="top"/>
    </xf>
    <xf numFmtId="0" fontId="52" fillId="37" borderId="0"/>
    <xf numFmtId="0" fontId="0" fillId="0" borderId="31" applyNumberFormat="0" applyFill="0" applyAlignment="0" applyProtection="0">
      <alignment vertical="center"/>
    </xf>
    <xf numFmtId="0" fontId="62" fillId="0" borderId="22" applyProtection="0"/>
    <xf numFmtId="0" fontId="23" fillId="14" borderId="0" applyNumberFormat="0" applyBorder="0" applyAlignment="0" applyProtection="0">
      <alignment vertical="center"/>
    </xf>
    <xf numFmtId="0" fontId="47" fillId="50" borderId="0" applyProtection="0"/>
    <xf numFmtId="0" fontId="52" fillId="37" borderId="0" applyProtection="0"/>
    <xf numFmtId="0" fontId="16" fillId="0" borderId="0" applyProtection="0"/>
    <xf numFmtId="193" fontId="105" fillId="0" borderId="0" applyFill="0" applyBorder="0" applyProtection="0">
      <alignment horizontal="right"/>
    </xf>
    <xf numFmtId="40" fontId="106" fillId="0" borderId="0" applyBorder="0">
      <alignment horizontal="right"/>
    </xf>
    <xf numFmtId="0" fontId="53" fillId="49" borderId="0" applyProtection="0"/>
    <xf numFmtId="0" fontId="74" fillId="0" borderId="0" applyProtection="0"/>
    <xf numFmtId="0" fontId="68" fillId="62" borderId="0" applyNumberFormat="0" applyBorder="0" applyAlignment="0" applyProtection="0">
      <alignment vertical="center"/>
    </xf>
    <xf numFmtId="0" fontId="3" fillId="0" borderId="0"/>
    <xf numFmtId="194" fontId="49" fillId="0" borderId="0" applyFill="0" applyBorder="0" applyAlignment="0"/>
    <xf numFmtId="0" fontId="91" fillId="96" borderId="0" applyNumberFormat="0" applyBorder="0" applyAlignment="0" applyProtection="0"/>
    <xf numFmtId="0" fontId="23" fillId="97" borderId="0" applyNumberFormat="0" applyBorder="0" applyAlignment="0" applyProtection="0">
      <alignment vertical="center"/>
    </xf>
    <xf numFmtId="0" fontId="56" fillId="39" borderId="0"/>
    <xf numFmtId="0" fontId="107" fillId="0" borderId="22" applyNumberFormat="0" applyFill="0" applyAlignment="0" applyProtection="0">
      <alignment vertical="center"/>
    </xf>
    <xf numFmtId="0" fontId="81" fillId="14" borderId="0" applyNumberFormat="0" applyBorder="0" applyAlignment="0" applyProtection="0">
      <alignment vertical="center"/>
    </xf>
    <xf numFmtId="0" fontId="56" fillId="40" borderId="0" applyProtection="0"/>
    <xf numFmtId="195" fontId="49" fillId="0" borderId="0" applyFill="0" applyBorder="0" applyAlignment="0"/>
    <xf numFmtId="0" fontId="108" fillId="0" borderId="26" applyNumberFormat="0" applyFill="0" applyAlignment="0" applyProtection="0">
      <alignment vertical="center"/>
    </xf>
    <xf numFmtId="0" fontId="52" fillId="67" borderId="0" applyProtection="0"/>
    <xf numFmtId="0" fontId="56" fillId="41" borderId="0" applyNumberFormat="0" applyBorder="0" applyAlignment="0" applyProtection="0"/>
    <xf numFmtId="0" fontId="44" fillId="43" borderId="0" applyNumberFormat="0" applyBorder="0" applyAlignment="0" applyProtection="0">
      <alignment vertical="center"/>
    </xf>
    <xf numFmtId="0" fontId="47" fillId="59" borderId="0" applyProtection="0"/>
    <xf numFmtId="0" fontId="81" fillId="65" borderId="0" applyNumberFormat="0" applyBorder="0" applyAlignment="0" applyProtection="0">
      <alignment vertical="center"/>
    </xf>
    <xf numFmtId="0" fontId="109" fillId="38" borderId="0" applyNumberFormat="0" applyBorder="0" applyAlignment="0" applyProtection="0">
      <alignment vertical="center"/>
    </xf>
    <xf numFmtId="0" fontId="81" fillId="0" borderId="0"/>
    <xf numFmtId="0" fontId="110" fillId="59" borderId="0" applyNumberFormat="0" applyBorder="0" applyAlignment="0" applyProtection="0">
      <alignment vertical="center"/>
    </xf>
    <xf numFmtId="41" fontId="16" fillId="0" borderId="0" applyFont="0" applyFill="0" applyBorder="0" applyAlignment="0" applyProtection="0">
      <alignment vertical="center"/>
    </xf>
    <xf numFmtId="0" fontId="44" fillId="98" borderId="0" applyNumberFormat="0" applyBorder="0" applyAlignment="0" applyProtection="0">
      <alignment vertical="center"/>
    </xf>
    <xf numFmtId="0" fontId="111" fillId="0" borderId="22" applyNumberFormat="0" applyFill="0" applyAlignment="0" applyProtection="0">
      <alignment vertical="center"/>
    </xf>
    <xf numFmtId="0" fontId="112" fillId="36" borderId="0" applyNumberFormat="0" applyBorder="0" applyAlignment="0" applyProtection="0"/>
    <xf numFmtId="0" fontId="44" fillId="72" borderId="0" applyNumberFormat="0" applyBorder="0" applyAlignment="0" applyProtection="0">
      <alignment vertical="center"/>
    </xf>
    <xf numFmtId="0" fontId="44" fillId="50" borderId="0" applyProtection="0"/>
    <xf numFmtId="0" fontId="87" fillId="0" borderId="0" applyNumberFormat="0" applyFont="0" applyFill="0" applyBorder="0" applyProtection="0">
      <alignment horizontal="center" vertical="center" wrapText="1"/>
    </xf>
    <xf numFmtId="196" fontId="113" fillId="0" borderId="0">
      <alignment vertical="center"/>
    </xf>
    <xf numFmtId="0" fontId="76" fillId="54" borderId="0" applyProtection="0"/>
    <xf numFmtId="37" fontId="101" fillId="0" borderId="0" applyFont="0" applyFill="0" applyBorder="0" applyAlignment="0" applyProtection="0"/>
    <xf numFmtId="0" fontId="56" fillId="40" borderId="0"/>
    <xf numFmtId="0" fontId="56" fillId="59" borderId="0" applyProtection="0"/>
    <xf numFmtId="0" fontId="55" fillId="0" borderId="0" applyProtection="0"/>
    <xf numFmtId="0" fontId="23" fillId="99" borderId="0" applyNumberFormat="0" applyBorder="0" applyAlignment="0" applyProtection="0">
      <alignment vertical="center"/>
    </xf>
    <xf numFmtId="0" fontId="44" fillId="59" borderId="0" applyProtection="0"/>
    <xf numFmtId="0" fontId="72" fillId="0" borderId="0" applyProtection="0"/>
    <xf numFmtId="0" fontId="81" fillId="18" borderId="0" applyNumberFormat="0" applyBorder="0" applyAlignment="0" applyProtection="0">
      <alignment vertical="center"/>
    </xf>
    <xf numFmtId="9" fontId="16" fillId="0" borderId="0" applyProtection="0"/>
    <xf numFmtId="0" fontId="43" fillId="47" borderId="0" applyNumberFormat="0" applyBorder="0" applyAlignment="0" applyProtection="0">
      <alignment vertical="center"/>
    </xf>
    <xf numFmtId="0" fontId="56" fillId="45" borderId="0" applyNumberFormat="0" applyBorder="0" applyAlignment="0" applyProtection="0"/>
    <xf numFmtId="0" fontId="23" fillId="100" borderId="0" applyNumberFormat="0" applyBorder="0" applyAlignment="0" applyProtection="0">
      <alignment vertical="center"/>
    </xf>
    <xf numFmtId="197" fontId="16" fillId="101" borderId="0"/>
    <xf numFmtId="0" fontId="44" fillId="102" borderId="0" applyNumberFormat="0" applyBorder="0" applyAlignment="0" applyProtection="0">
      <alignment vertical="center"/>
    </xf>
    <xf numFmtId="0" fontId="23" fillId="103" borderId="0" applyNumberFormat="0" applyBorder="0" applyAlignment="0" applyProtection="0">
      <alignment vertical="center"/>
    </xf>
    <xf numFmtId="0" fontId="44" fillId="48" borderId="0" applyNumberFormat="0" applyBorder="0" applyAlignment="0" applyProtection="0">
      <alignment vertical="center"/>
    </xf>
    <xf numFmtId="0" fontId="56" fillId="50" borderId="0" applyNumberFormat="0" applyBorder="0" applyAlignment="0" applyProtection="0">
      <alignment vertical="center"/>
    </xf>
    <xf numFmtId="0" fontId="43" fillId="36" borderId="0" applyProtection="0"/>
    <xf numFmtId="0" fontId="31" fillId="0" borderId="34" applyNumberFormat="0" applyFill="0" applyAlignment="0" applyProtection="0">
      <alignment vertical="center"/>
    </xf>
    <xf numFmtId="0" fontId="47" fillId="0" borderId="0"/>
    <xf numFmtId="0" fontId="114" fillId="7" borderId="14" applyNumberFormat="0" applyAlignment="0" applyProtection="0">
      <alignment vertical="center"/>
    </xf>
    <xf numFmtId="0" fontId="56" fillId="95" borderId="0" applyNumberFormat="0" applyBorder="0" applyAlignment="0" applyProtection="0">
      <alignment vertical="center"/>
    </xf>
    <xf numFmtId="0" fontId="58" fillId="12" borderId="0" applyNumberFormat="0" applyBorder="0" applyAlignment="0" applyProtection="0">
      <alignment vertical="center"/>
    </xf>
    <xf numFmtId="43" fontId="16" fillId="0" borderId="0" applyFont="0" applyFill="0" applyBorder="0" applyAlignment="0" applyProtection="0"/>
    <xf numFmtId="0" fontId="115" fillId="0" borderId="0" applyNumberFormat="0" applyFill="0" applyBorder="0" applyAlignment="0" applyProtection="0">
      <alignment vertical="center"/>
    </xf>
    <xf numFmtId="0" fontId="56" fillId="41" borderId="0"/>
    <xf numFmtId="0" fontId="31" fillId="0" borderId="35" applyNumberFormat="0" applyFill="0" applyAlignment="0" applyProtection="0">
      <alignment vertical="center"/>
    </xf>
    <xf numFmtId="198" fontId="13" fillId="0" borderId="0" applyFill="0" applyBorder="0" applyProtection="0">
      <alignment horizontal="right"/>
    </xf>
    <xf numFmtId="0" fontId="44" fillId="98" borderId="0" applyNumberFormat="0" applyBorder="0" applyAlignment="0" applyProtection="0"/>
    <xf numFmtId="0" fontId="44" fillId="67" borderId="0" applyNumberFormat="0" applyBorder="0" applyAlignment="0" applyProtection="0"/>
    <xf numFmtId="41" fontId="49" fillId="0" borderId="0" applyFont="0" applyFill="0" applyBorder="0" applyAlignment="0" applyProtection="0"/>
    <xf numFmtId="0" fontId="85" fillId="36" borderId="0" applyProtection="0"/>
    <xf numFmtId="0" fontId="44" fillId="44" borderId="0" applyNumberFormat="0" applyBorder="0" applyAlignment="0" applyProtection="0"/>
    <xf numFmtId="0" fontId="57" fillId="72" borderId="0" applyNumberFormat="0" applyBorder="0" applyAlignment="0" applyProtection="0">
      <alignment vertical="center"/>
    </xf>
    <xf numFmtId="0" fontId="16" fillId="0" borderId="0">
      <alignment vertical="center"/>
    </xf>
    <xf numFmtId="0" fontId="52" fillId="79" borderId="0" applyProtection="0"/>
    <xf numFmtId="0" fontId="44" fillId="54" borderId="0" applyProtection="0"/>
    <xf numFmtId="44" fontId="16" fillId="0" borderId="0" applyFont="0" applyFill="0" applyBorder="0" applyAlignment="0" applyProtection="0"/>
    <xf numFmtId="0" fontId="68" fillId="43" borderId="0" applyNumberFormat="0" applyBorder="0" applyAlignment="0" applyProtection="0">
      <alignment vertical="center"/>
    </xf>
    <xf numFmtId="0" fontId="16" fillId="49" borderId="0" applyNumberFormat="0" applyBorder="0" applyAlignment="0" applyProtection="0">
      <alignment vertical="center"/>
    </xf>
    <xf numFmtId="0" fontId="91" fillId="38" borderId="0" applyNumberFormat="0" applyBorder="0" applyAlignment="0" applyProtection="0">
      <alignment vertical="center"/>
    </xf>
    <xf numFmtId="199" fontId="101" fillId="0" borderId="0" applyFont="0" applyFill="0" applyBorder="0" applyAlignment="0" applyProtection="0"/>
    <xf numFmtId="0" fontId="81" fillId="30" borderId="0" applyNumberFormat="0" applyBorder="0" applyAlignment="0" applyProtection="0">
      <alignment vertical="center"/>
    </xf>
    <xf numFmtId="0" fontId="44" fillId="54" borderId="0" applyNumberFormat="0" applyBorder="0" applyAlignment="0" applyProtection="0"/>
    <xf numFmtId="0" fontId="23" fillId="104" borderId="0" applyNumberFormat="0" applyBorder="0" applyAlignment="0" applyProtection="0">
      <alignment vertical="center"/>
    </xf>
    <xf numFmtId="0" fontId="116" fillId="0" borderId="0">
      <alignment vertical="center"/>
    </xf>
    <xf numFmtId="0" fontId="44" fillId="105" borderId="0" applyNumberFormat="0" applyBorder="0" applyAlignment="0" applyProtection="0">
      <alignment vertical="center"/>
    </xf>
    <xf numFmtId="0" fontId="91" fillId="59" borderId="0" applyNumberFormat="0" applyBorder="0" applyAlignment="0" applyProtection="0">
      <alignment vertical="center"/>
    </xf>
    <xf numFmtId="0" fontId="87" fillId="0" borderId="0">
      <alignment vertical="center"/>
    </xf>
    <xf numFmtId="0" fontId="47" fillId="48" borderId="0"/>
    <xf numFmtId="0" fontId="44" fillId="53" borderId="0" applyNumberFormat="0" applyBorder="0" applyAlignment="0" applyProtection="0"/>
    <xf numFmtId="0" fontId="44" fillId="58" borderId="0" applyNumberFormat="0" applyBorder="0" applyAlignment="0" applyProtection="0"/>
    <xf numFmtId="0" fontId="117" fillId="10" borderId="0" applyNumberFormat="0" applyBorder="0" applyAlignment="0" applyProtection="0">
      <alignment vertical="center"/>
    </xf>
    <xf numFmtId="0" fontId="56" fillId="62" borderId="0" applyProtection="0"/>
    <xf numFmtId="0" fontId="91" fillId="96" borderId="0" applyNumberFormat="0" applyBorder="0" applyAlignment="0" applyProtection="0">
      <alignment vertical="center"/>
    </xf>
    <xf numFmtId="0" fontId="47" fillId="59" borderId="0"/>
    <xf numFmtId="0" fontId="44" fillId="41" borderId="0"/>
    <xf numFmtId="0" fontId="44" fillId="41" borderId="0" applyProtection="0"/>
    <xf numFmtId="0" fontId="55" fillId="0" borderId="0">
      <alignment vertical="center"/>
    </xf>
    <xf numFmtId="192" fontId="16" fillId="0" borderId="0">
      <alignment vertical="center"/>
    </xf>
    <xf numFmtId="200" fontId="118" fillId="0" borderId="0"/>
    <xf numFmtId="0" fontId="116" fillId="0" borderId="0"/>
    <xf numFmtId="41" fontId="119" fillId="0" borderId="0" applyFont="0" applyFill="0" applyBorder="0" applyAlignment="0" applyProtection="0"/>
    <xf numFmtId="0" fontId="44" fillId="105" borderId="0" applyNumberFormat="0" applyBorder="0" applyAlignment="0" applyProtection="0"/>
    <xf numFmtId="0" fontId="44" fillId="74" borderId="0" applyNumberFormat="0" applyBorder="0" applyAlignment="0" applyProtection="0">
      <alignment vertical="center"/>
    </xf>
    <xf numFmtId="49" fontId="99" fillId="2" borderId="0">
      <alignment horizontal="left" vertical="center"/>
    </xf>
    <xf numFmtId="197" fontId="16" fillId="106" borderId="0"/>
    <xf numFmtId="0" fontId="68" fillId="41" borderId="0" applyNumberFormat="0" applyBorder="0" applyAlignment="0" applyProtection="0">
      <alignment vertical="center"/>
    </xf>
    <xf numFmtId="0" fontId="58" fillId="28" borderId="0" applyNumberFormat="0" applyBorder="0" applyAlignment="0" applyProtection="0">
      <alignment vertical="center"/>
    </xf>
    <xf numFmtId="0" fontId="120" fillId="0" borderId="2">
      <alignment horizontal="center"/>
    </xf>
    <xf numFmtId="0" fontId="44" fillId="73" borderId="0" applyNumberFormat="0" applyBorder="0" applyAlignment="0" applyProtection="0"/>
    <xf numFmtId="0" fontId="44" fillId="79" borderId="0" applyNumberFormat="0" applyBorder="0" applyAlignment="0" applyProtection="0"/>
    <xf numFmtId="0" fontId="91" fillId="59" borderId="0" applyProtection="0"/>
    <xf numFmtId="9" fontId="79" fillId="0" borderId="0" applyFont="0" applyFill="0" applyBorder="0" applyAlignment="0" applyProtection="0"/>
    <xf numFmtId="0" fontId="47" fillId="62" borderId="0"/>
    <xf numFmtId="0" fontId="16" fillId="96" borderId="0" applyNumberFormat="0" applyBorder="0" applyAlignment="0" applyProtection="0"/>
    <xf numFmtId="176" fontId="10" fillId="0" borderId="0" applyFont="0" applyFill="0" applyBorder="0" applyAlignment="0" applyProtection="0"/>
    <xf numFmtId="0" fontId="44" fillId="79" borderId="0" applyNumberFormat="0" applyBorder="0" applyAlignment="0" applyProtection="0">
      <alignment vertical="center"/>
    </xf>
    <xf numFmtId="0" fontId="73" fillId="36" borderId="0"/>
    <xf numFmtId="201" fontId="13" fillId="0" borderId="0" applyFill="0" applyBorder="0" applyProtection="0">
      <alignment horizontal="right"/>
    </xf>
    <xf numFmtId="202" fontId="121" fillId="0" borderId="0" applyFill="0" applyBorder="0" applyProtection="0">
      <alignment horizontal="center"/>
    </xf>
    <xf numFmtId="14" fontId="108" fillId="0" borderId="0">
      <alignment horizontal="center" wrapText="1"/>
      <protection locked="0"/>
    </xf>
    <xf numFmtId="203" fontId="121" fillId="0" borderId="0" applyFill="0" applyBorder="0" applyProtection="0">
      <alignment horizontal="center"/>
    </xf>
    <xf numFmtId="2" fontId="93" fillId="0" borderId="0" applyProtection="0"/>
    <xf numFmtId="204" fontId="13" fillId="0" borderId="0" applyFill="0" applyBorder="0" applyProtection="0">
      <alignment horizontal="right"/>
    </xf>
    <xf numFmtId="205" fontId="13" fillId="0" borderId="0" applyFill="0" applyBorder="0" applyProtection="0">
      <alignment horizontal="right"/>
    </xf>
    <xf numFmtId="206" fontId="13" fillId="0" borderId="0" applyFill="0" applyBorder="0" applyProtection="0">
      <alignment horizontal="right"/>
    </xf>
    <xf numFmtId="207" fontId="16" fillId="0" borderId="0" applyFont="0" applyFill="0" applyBorder="0" applyAlignment="0" applyProtection="0"/>
    <xf numFmtId="0" fontId="56" fillId="82" borderId="0" applyNumberFormat="0" applyBorder="0" applyAlignment="0" applyProtection="0"/>
    <xf numFmtId="0" fontId="16" fillId="0" borderId="0" applyNumberFormat="0" applyFont="0" applyFill="0" applyBorder="0" applyAlignment="0">
      <alignment horizontal="center" vertical="center"/>
    </xf>
    <xf numFmtId="0" fontId="23" fillId="107" borderId="0" applyNumberFormat="0" applyBorder="0" applyAlignment="0" applyProtection="0">
      <alignment vertical="center"/>
    </xf>
    <xf numFmtId="0" fontId="16" fillId="0" borderId="0" applyFill="0" applyBorder="0" applyAlignment="0"/>
    <xf numFmtId="0" fontId="81" fillId="68" borderId="0" applyNumberFormat="0" applyBorder="0" applyAlignment="0" applyProtection="0">
      <alignment vertical="center"/>
    </xf>
    <xf numFmtId="0" fontId="44" fillId="59" borderId="0" applyNumberFormat="0" applyBorder="0" applyAlignment="0" applyProtection="0"/>
    <xf numFmtId="208" fontId="122" fillId="0" borderId="0" applyFont="0" applyFill="0" applyBorder="0" applyAlignment="0" applyProtection="0"/>
    <xf numFmtId="0" fontId="81" fillId="77" borderId="0" applyNumberFormat="0" applyBorder="0" applyAlignment="0" applyProtection="0">
      <alignment vertical="center"/>
    </xf>
    <xf numFmtId="0" fontId="81" fillId="94" borderId="0" applyNumberFormat="0" applyBorder="0" applyAlignment="0" applyProtection="0">
      <alignment vertical="center"/>
    </xf>
    <xf numFmtId="0" fontId="44" fillId="61" borderId="0" applyNumberFormat="0" applyBorder="0" applyAlignment="0" applyProtection="0">
      <alignment vertical="center"/>
    </xf>
    <xf numFmtId="0" fontId="45" fillId="38" borderId="0"/>
    <xf numFmtId="0" fontId="23" fillId="108" borderId="0" applyNumberFormat="0" applyBorder="0" applyAlignment="0" applyProtection="0">
      <alignment vertical="center"/>
    </xf>
    <xf numFmtId="0" fontId="109" fillId="38" borderId="0" applyProtection="0"/>
    <xf numFmtId="0" fontId="56" fillId="109" borderId="0" applyNumberFormat="0" applyBorder="0" applyAlignment="0" applyProtection="0"/>
    <xf numFmtId="0" fontId="47" fillId="0" borderId="0" applyProtection="0">
      <alignment vertical="center"/>
    </xf>
    <xf numFmtId="209" fontId="49" fillId="0" borderId="0" applyFill="0" applyBorder="0" applyAlignment="0"/>
    <xf numFmtId="0" fontId="57" fillId="110" borderId="0" applyNumberFormat="0" applyBorder="0" applyAlignment="0" applyProtection="0">
      <alignment vertical="center"/>
    </xf>
    <xf numFmtId="43" fontId="119" fillId="0" borderId="0" applyFont="0" applyFill="0" applyBorder="0" applyAlignment="0" applyProtection="0"/>
    <xf numFmtId="0" fontId="123" fillId="11" borderId="0" applyNumberFormat="0" applyBorder="0" applyAlignment="0" applyProtection="0">
      <alignment vertical="center"/>
    </xf>
    <xf numFmtId="0" fontId="52" fillId="79" borderId="0"/>
    <xf numFmtId="0" fontId="56" fillId="110" borderId="0" applyNumberFormat="0" applyBorder="0" applyAlignment="0" applyProtection="0"/>
    <xf numFmtId="0" fontId="124" fillId="0" borderId="0">
      <alignment horizontal="left"/>
    </xf>
    <xf numFmtId="0" fontId="56" fillId="111" borderId="0" applyNumberFormat="0" applyBorder="0" applyAlignment="0" applyProtection="0">
      <alignment vertical="center"/>
    </xf>
    <xf numFmtId="0" fontId="125" fillId="112" borderId="36">
      <protection locked="0"/>
    </xf>
    <xf numFmtId="0" fontId="44" fillId="44" borderId="0" applyNumberFormat="0" applyBorder="0" applyAlignment="0" applyProtection="0">
      <alignment vertical="center"/>
    </xf>
    <xf numFmtId="0" fontId="44" fillId="72" borderId="0" applyNumberFormat="0" applyBorder="0" applyAlignment="0" applyProtection="0"/>
    <xf numFmtId="0" fontId="75" fillId="43" borderId="0" applyNumberFormat="0" applyBorder="0" applyAlignment="0" applyProtection="0">
      <alignment vertical="center"/>
    </xf>
    <xf numFmtId="0" fontId="44" fillId="102" borderId="0" applyNumberFormat="0" applyBorder="0" applyAlignment="0" applyProtection="0"/>
    <xf numFmtId="0" fontId="44" fillId="113" borderId="0" applyNumberFormat="0" applyBorder="0" applyAlignment="0" applyProtection="0"/>
    <xf numFmtId="40" fontId="126" fillId="2" borderId="0">
      <alignment horizontal="right"/>
    </xf>
    <xf numFmtId="0" fontId="44" fillId="37" borderId="0" applyNumberFormat="0" applyBorder="0" applyAlignment="0" applyProtection="0">
      <alignment vertical="center"/>
    </xf>
    <xf numFmtId="0" fontId="68" fillId="2" borderId="0" applyNumberFormat="0" applyBorder="0" applyAlignment="0" applyProtection="0">
      <alignment vertical="center"/>
    </xf>
    <xf numFmtId="0" fontId="44" fillId="114" borderId="0" applyNumberFormat="0" applyBorder="0" applyAlignment="0" applyProtection="0"/>
    <xf numFmtId="0" fontId="44" fillId="67" borderId="0" applyNumberFormat="0" applyBorder="0" applyAlignment="0" applyProtection="0">
      <alignment vertical="center"/>
    </xf>
    <xf numFmtId="0" fontId="58" fillId="115" borderId="0" applyNumberFormat="0" applyBorder="0" applyAlignment="0" applyProtection="0">
      <alignment vertical="center"/>
    </xf>
    <xf numFmtId="0" fontId="44" fillId="116" borderId="0" applyNumberFormat="0" applyBorder="0" applyAlignment="0" applyProtection="0"/>
    <xf numFmtId="0" fontId="93" fillId="0" borderId="0" applyProtection="0"/>
    <xf numFmtId="0" fontId="47" fillId="50" borderId="0"/>
    <xf numFmtId="0" fontId="44" fillId="43" borderId="0" applyNumberFormat="0" applyBorder="0" applyAlignment="0" applyProtection="0"/>
    <xf numFmtId="209" fontId="49" fillId="0" borderId="0" applyFont="0" applyFill="0" applyBorder="0" applyAlignment="0" applyProtection="0"/>
    <xf numFmtId="0" fontId="58" fillId="117" borderId="0" applyNumberFormat="0" applyBorder="0" applyAlignment="0" applyProtection="0">
      <alignment vertical="center"/>
    </xf>
    <xf numFmtId="0" fontId="68" fillId="47" borderId="0" applyNumberFormat="0" applyBorder="0" applyAlignment="0" applyProtection="0">
      <alignment vertical="center"/>
    </xf>
    <xf numFmtId="210" fontId="69" fillId="0" borderId="0" applyProtection="0"/>
    <xf numFmtId="0" fontId="127" fillId="0" borderId="20" applyNumberFormat="0" applyFill="0" applyAlignment="0" applyProtection="0">
      <alignment vertical="center"/>
    </xf>
    <xf numFmtId="0" fontId="44" fillId="59" borderId="0"/>
    <xf numFmtId="0" fontId="44" fillId="82" borderId="0" applyNumberFormat="0" applyBorder="0" applyAlignment="0" applyProtection="0"/>
    <xf numFmtId="0" fontId="104" fillId="0" borderId="33" applyProtection="0"/>
    <xf numFmtId="0" fontId="16" fillId="0" borderId="26" applyNumberFormat="0" applyFill="0" applyAlignment="0" applyProtection="0">
      <alignment vertical="center"/>
    </xf>
    <xf numFmtId="192" fontId="49" fillId="0" borderId="0" applyFont="0" applyFill="0" applyBorder="0" applyAlignment="0" applyProtection="0"/>
    <xf numFmtId="0" fontId="58" fillId="118" borderId="0" applyNumberFormat="0" applyBorder="0" applyAlignment="0" applyProtection="0">
      <alignment vertical="center"/>
    </xf>
    <xf numFmtId="0" fontId="75" fillId="48" borderId="0" applyNumberFormat="0" applyBorder="0" applyAlignment="0" applyProtection="0">
      <alignment vertical="center"/>
    </xf>
    <xf numFmtId="211" fontId="16" fillId="0" borderId="0" applyFont="0" applyFill="0" applyBorder="0" applyAlignment="0" applyProtection="0"/>
    <xf numFmtId="0" fontId="44" fillId="58" borderId="0"/>
    <xf numFmtId="0" fontId="108" fillId="0" borderId="0">
      <alignment horizontal="center" wrapText="1"/>
      <protection locked="0"/>
    </xf>
    <xf numFmtId="0" fontId="52" fillId="43" borderId="0" applyProtection="0"/>
    <xf numFmtId="0" fontId="49" fillId="0" borderId="0" applyFont="0" applyFill="0" applyBorder="0" applyAlignment="0" applyProtection="0"/>
    <xf numFmtId="9" fontId="128" fillId="0" borderId="0" applyFont="0" applyFill="0" applyBorder="0" applyAlignment="0" applyProtection="0"/>
    <xf numFmtId="0" fontId="57" fillId="40" borderId="0" applyNumberFormat="0" applyBorder="0" applyAlignment="0" applyProtection="0">
      <alignment vertical="center"/>
    </xf>
    <xf numFmtId="0" fontId="58" fillId="119" borderId="0" applyNumberFormat="0" applyBorder="0" applyAlignment="0" applyProtection="0">
      <alignment vertical="center"/>
    </xf>
    <xf numFmtId="195" fontId="49" fillId="0" borderId="0" applyFont="0" applyFill="0" applyBorder="0" applyAlignment="0" applyProtection="0"/>
    <xf numFmtId="0" fontId="129" fillId="0" borderId="0"/>
    <xf numFmtId="0" fontId="16" fillId="74" borderId="0" applyNumberFormat="0" applyBorder="0" applyAlignment="0" applyProtection="0">
      <alignment vertical="center"/>
    </xf>
    <xf numFmtId="10" fontId="16" fillId="0" borderId="0" applyFont="0" applyFill="0" applyBorder="0" applyAlignment="0" applyProtection="0">
      <alignment vertical="center"/>
    </xf>
    <xf numFmtId="10" fontId="16" fillId="0" borderId="0"/>
    <xf numFmtId="212" fontId="49" fillId="0" borderId="0" applyFont="0" applyFill="0" applyBorder="0" applyAlignment="0" applyProtection="0"/>
    <xf numFmtId="213" fontId="130" fillId="101" borderId="0"/>
    <xf numFmtId="0" fontId="53" fillId="49" borderId="0"/>
    <xf numFmtId="0" fontId="47" fillId="0" borderId="0">
      <alignment vertical="center"/>
      <protection locked="0"/>
    </xf>
    <xf numFmtId="0" fontId="58" fillId="120" borderId="0" applyNumberFormat="0" applyBorder="0" applyAlignment="0" applyProtection="0">
      <alignment vertical="center"/>
    </xf>
    <xf numFmtId="192" fontId="10" fillId="0" borderId="0" applyFont="0" applyFill="0" applyBorder="0" applyAlignment="0" applyProtection="0"/>
    <xf numFmtId="0" fontId="44" fillId="116" borderId="0" applyNumberFormat="0" applyBorder="0" applyAlignment="0" applyProtection="0">
      <alignment vertical="center"/>
    </xf>
    <xf numFmtId="0" fontId="44" fillId="61" borderId="0" applyProtection="0"/>
    <xf numFmtId="0" fontId="44" fillId="41" borderId="0" applyNumberFormat="0" applyBorder="0" applyAlignment="0" applyProtection="0">
      <alignment vertical="center"/>
    </xf>
    <xf numFmtId="0" fontId="44" fillId="49" borderId="0" applyNumberFormat="0" applyBorder="0" applyAlignment="0" applyProtection="0">
      <alignment vertical="center"/>
    </xf>
    <xf numFmtId="0" fontId="62" fillId="0" borderId="22"/>
    <xf numFmtId="0" fontId="77" fillId="0" borderId="0"/>
    <xf numFmtId="214" fontId="49" fillId="0" borderId="0" applyFill="0" applyBorder="0" applyAlignment="0"/>
    <xf numFmtId="0" fontId="68" fillId="59" borderId="0" applyNumberFormat="0" applyBorder="0" applyAlignment="0" applyProtection="0">
      <alignment vertical="center"/>
    </xf>
    <xf numFmtId="0" fontId="56" fillId="59" borderId="0" applyNumberFormat="0" applyBorder="0" applyAlignment="0" applyProtection="0"/>
    <xf numFmtId="15" fontId="16" fillId="0" borderId="0" applyFont="0" applyFill="0" applyBorder="0" applyAlignment="0" applyProtection="0"/>
    <xf numFmtId="3" fontId="16" fillId="0" borderId="0" applyFont="0" applyFill="0" applyBorder="0" applyAlignment="0" applyProtection="0"/>
    <xf numFmtId="215" fontId="13" fillId="0" borderId="0"/>
    <xf numFmtId="216" fontId="10" fillId="0" borderId="0" applyFont="0" applyFill="0" applyBorder="0" applyAlignment="0" applyProtection="0"/>
    <xf numFmtId="0" fontId="57" fillId="36" borderId="0"/>
    <xf numFmtId="0" fontId="44" fillId="87" borderId="0" applyNumberFormat="0" applyBorder="0" applyAlignment="0" applyProtection="0">
      <alignment vertical="center"/>
    </xf>
    <xf numFmtId="0" fontId="44" fillId="54" borderId="0"/>
    <xf numFmtId="0" fontId="66" fillId="63" borderId="24"/>
    <xf numFmtId="49" fontId="99" fillId="2" borderId="0">
      <alignment horizontal="right" vertical="top"/>
    </xf>
    <xf numFmtId="49" fontId="131" fillId="2" borderId="0">
      <alignment horizontal="center" vertical="center"/>
    </xf>
    <xf numFmtId="49" fontId="99" fillId="2" borderId="0">
      <alignment horizontal="center" vertical="center"/>
    </xf>
    <xf numFmtId="49" fontId="99" fillId="2" borderId="0">
      <alignment horizontal="right" vertical="center"/>
    </xf>
    <xf numFmtId="0" fontId="56" fillId="96" borderId="0" applyNumberFormat="0" applyBorder="0" applyAlignment="0" applyProtection="0"/>
    <xf numFmtId="0" fontId="58" fillId="121" borderId="0" applyNumberFormat="0" applyBorder="0" applyAlignment="0" applyProtection="0">
      <alignment vertical="center"/>
    </xf>
    <xf numFmtId="0" fontId="56" fillId="122" borderId="0" applyNumberFormat="0" applyBorder="0" applyAlignment="0" applyProtection="0"/>
    <xf numFmtId="37" fontId="75" fillId="0" borderId="0">
      <alignment vertical="center"/>
    </xf>
    <xf numFmtId="37" fontId="16" fillId="0" borderId="0"/>
    <xf numFmtId="0" fontId="93" fillId="0" borderId="0">
      <alignment vertical="center"/>
    </xf>
    <xf numFmtId="0" fontId="58" fillId="123" borderId="0" applyNumberFormat="0" applyBorder="0" applyAlignment="0" applyProtection="0">
      <alignment vertical="center"/>
    </xf>
    <xf numFmtId="9" fontId="132" fillId="0" borderId="0" applyFont="0" applyFill="0" applyBorder="0" applyAlignment="0" applyProtection="0"/>
    <xf numFmtId="0" fontId="68" fillId="54" borderId="0" applyNumberFormat="0" applyBorder="0" applyAlignment="0" applyProtection="0">
      <alignment vertical="center"/>
    </xf>
    <xf numFmtId="196" fontId="13" fillId="0" borderId="0"/>
    <xf numFmtId="0" fontId="49" fillId="0" borderId="0" applyBorder="0">
      <alignment vertical="center"/>
    </xf>
    <xf numFmtId="0" fontId="16" fillId="0" borderId="37" applyNumberFormat="0" applyAlignment="0" applyProtection="0">
      <alignment horizontal="left" vertical="center"/>
    </xf>
    <xf numFmtId="217" fontId="16" fillId="0" borderId="0" applyFont="0" applyFill="0" applyBorder="0" applyAlignment="0" applyProtection="0"/>
    <xf numFmtId="0" fontId="16" fillId="67" borderId="0" applyNumberFormat="0" applyBorder="0" applyAlignment="0" applyProtection="0">
      <alignment vertical="center"/>
    </xf>
    <xf numFmtId="0" fontId="81" fillId="86" borderId="0" applyNumberFormat="0" applyBorder="0" applyAlignment="0" applyProtection="0">
      <alignment vertical="center"/>
    </xf>
    <xf numFmtId="192" fontId="16" fillId="0" borderId="0"/>
    <xf numFmtId="0" fontId="16" fillId="79" borderId="0" applyNumberFormat="0" applyBorder="0" applyAlignment="0" applyProtection="0">
      <alignment vertical="center"/>
    </xf>
    <xf numFmtId="0" fontId="44" fillId="63" borderId="0"/>
    <xf numFmtId="0" fontId="56" fillId="43" borderId="0" applyNumberFormat="0" applyBorder="0" applyAlignment="0" applyProtection="0">
      <alignment vertical="center"/>
    </xf>
    <xf numFmtId="0" fontId="56" fillId="48" borderId="0" applyNumberFormat="0" applyBorder="0" applyAlignment="0" applyProtection="0">
      <alignment vertical="center"/>
    </xf>
    <xf numFmtId="0" fontId="44" fillId="63" borderId="0" applyNumberFormat="0" applyBorder="0" applyAlignment="0" applyProtection="0">
      <alignment vertical="center"/>
    </xf>
    <xf numFmtId="0" fontId="133" fillId="0" borderId="0"/>
    <xf numFmtId="0" fontId="70" fillId="0" borderId="25" applyNumberFormat="0" applyFill="0" applyAlignment="0" applyProtection="0"/>
    <xf numFmtId="0" fontId="62" fillId="0" borderId="22" applyNumberFormat="0" applyFill="0" applyAlignment="0" applyProtection="0"/>
    <xf numFmtId="0" fontId="86" fillId="38" borderId="0" applyNumberFormat="0" applyBorder="0" applyAlignment="0" applyProtection="0">
      <alignment vertical="center"/>
    </xf>
    <xf numFmtId="0" fontId="44" fillId="36" borderId="0"/>
    <xf numFmtId="0" fontId="134" fillId="124" borderId="0" applyNumberFormat="0" applyFont="0" applyBorder="0" applyAlignment="0" applyProtection="0"/>
    <xf numFmtId="208" fontId="10" fillId="0" borderId="0" applyFont="0" applyFill="0" applyBorder="0" applyAlignment="0" applyProtection="0"/>
    <xf numFmtId="0" fontId="111" fillId="0" borderId="0"/>
    <xf numFmtId="0" fontId="111" fillId="0" borderId="0">
      <alignment vertical="center"/>
    </xf>
    <xf numFmtId="215" fontId="13" fillId="0" borderId="0" applyProtection="0"/>
    <xf numFmtId="0" fontId="81" fillId="0" borderId="27" applyNumberFormat="0" applyFill="0" applyAlignment="0" applyProtection="0">
      <alignment vertical="center"/>
    </xf>
    <xf numFmtId="0" fontId="50" fillId="40" borderId="2" applyNumberFormat="0" applyBorder="0" applyAlignment="0" applyProtection="0"/>
    <xf numFmtId="0" fontId="58" fillId="32" borderId="0" applyNumberFormat="0" applyBorder="0" applyAlignment="0" applyProtection="0">
      <alignment vertical="center"/>
    </xf>
    <xf numFmtId="0" fontId="57" fillId="110" borderId="0" applyNumberFormat="0" applyBorder="0" applyAlignment="0" applyProtection="0"/>
    <xf numFmtId="0" fontId="58" fillId="125" borderId="0" applyNumberFormat="0" applyBorder="0" applyAlignment="0" applyProtection="0">
      <alignment vertical="center"/>
    </xf>
    <xf numFmtId="24" fontId="103" fillId="0" borderId="0" applyFont="0" applyFill="0" applyBorder="0" applyAlignment="0" applyProtection="0"/>
    <xf numFmtId="9" fontId="47" fillId="0" borderId="0" applyFont="0" applyFill="0" applyBorder="0" applyAlignment="0" applyProtection="0">
      <alignment vertical="center"/>
    </xf>
    <xf numFmtId="0" fontId="80" fillId="0" borderId="0" applyProtection="0"/>
    <xf numFmtId="218" fontId="135" fillId="0" borderId="0" applyFont="0" applyFill="0" applyBorder="0" applyAlignment="0" applyProtection="0"/>
    <xf numFmtId="9" fontId="16" fillId="0" borderId="0"/>
    <xf numFmtId="0" fontId="136" fillId="38" borderId="0" applyNumberFormat="0" applyBorder="0" applyAlignment="0" applyProtection="0">
      <alignment vertical="center"/>
    </xf>
    <xf numFmtId="0" fontId="16" fillId="56" borderId="0" applyNumberFormat="0" applyBorder="0" applyAlignment="0" applyProtection="0">
      <alignment vertical="center"/>
    </xf>
    <xf numFmtId="0" fontId="81" fillId="22" borderId="0" applyNumberFormat="0" applyBorder="0" applyAlignment="0" applyProtection="0">
      <alignment vertical="center"/>
    </xf>
    <xf numFmtId="219" fontId="49" fillId="0" borderId="0" applyFont="0" applyFill="0" applyBorder="0" applyAlignment="0" applyProtection="0"/>
    <xf numFmtId="213" fontId="101" fillId="0" borderId="0" applyFont="0" applyFill="0" applyBorder="0" applyAlignment="0" applyProtection="0"/>
    <xf numFmtId="39" fontId="101" fillId="0" borderId="0" applyFont="0" applyFill="0" applyBorder="0" applyAlignment="0" applyProtection="0"/>
    <xf numFmtId="0" fontId="137" fillId="0" borderId="0" applyNumberFormat="0" applyFill="0" applyBorder="0" applyAlignment="0" applyProtection="0">
      <alignment vertical="top"/>
      <protection locked="0"/>
    </xf>
    <xf numFmtId="0" fontId="44" fillId="36" borderId="0" applyNumberFormat="0" applyBorder="0" applyAlignment="0" applyProtection="0">
      <alignment vertical="center"/>
    </xf>
    <xf numFmtId="0" fontId="56" fillId="111" borderId="0" applyNumberFormat="0" applyBorder="0" applyAlignment="0" applyProtection="0"/>
    <xf numFmtId="0" fontId="111" fillId="0" borderId="0" applyFill="0" applyBorder="0" applyAlignment="0"/>
    <xf numFmtId="0" fontId="44" fillId="37" borderId="0"/>
    <xf numFmtId="0" fontId="81" fillId="26" borderId="0" applyNumberFormat="0" applyBorder="0" applyAlignment="0" applyProtection="0">
      <alignment vertical="center"/>
    </xf>
    <xf numFmtId="0" fontId="57" fillId="40" borderId="0"/>
    <xf numFmtId="0" fontId="99" fillId="2" borderId="0">
      <alignment horizontal="right" vertical="center"/>
    </xf>
    <xf numFmtId="0" fontId="75" fillId="37" borderId="0" applyNumberFormat="0" applyBorder="0" applyAlignment="0" applyProtection="0">
      <alignment vertical="center"/>
    </xf>
    <xf numFmtId="0" fontId="56" fillId="110" borderId="0" applyNumberFormat="0" applyBorder="0" applyAlignment="0" applyProtection="0">
      <alignment vertical="center"/>
    </xf>
    <xf numFmtId="0" fontId="73" fillId="47" borderId="0"/>
    <xf numFmtId="220" fontId="49" fillId="0" borderId="0" applyFont="0" applyFill="0" applyBorder="0" applyAlignment="0" applyProtection="0"/>
    <xf numFmtId="0" fontId="56" fillId="62" borderId="0" applyNumberFormat="0" applyBorder="0" applyAlignment="0" applyProtection="0"/>
    <xf numFmtId="0" fontId="16" fillId="36" borderId="0" applyNumberFormat="0" applyBorder="0" applyAlignment="0" applyProtection="0"/>
    <xf numFmtId="0" fontId="80" fillId="0" borderId="0"/>
    <xf numFmtId="0" fontId="53" fillId="49" borderId="0" applyNumberFormat="0" applyBorder="0" applyAlignment="0" applyProtection="0">
      <alignment vertical="center"/>
    </xf>
    <xf numFmtId="0" fontId="138" fillId="0" borderId="38">
      <alignment vertical="top" wrapText="1"/>
    </xf>
    <xf numFmtId="0" fontId="16" fillId="61" borderId="0" applyNumberFormat="0" applyBorder="0" applyAlignment="0" applyProtection="0">
      <alignment vertical="center"/>
    </xf>
    <xf numFmtId="0" fontId="68" fillId="50" borderId="0" applyNumberFormat="0" applyBorder="0" applyAlignment="0" applyProtection="0">
      <alignment vertical="center"/>
    </xf>
    <xf numFmtId="182" fontId="13" fillId="0" borderId="0" applyProtection="0"/>
    <xf numFmtId="182" fontId="13" fillId="0" borderId="0"/>
    <xf numFmtId="0" fontId="81" fillId="34" borderId="0" applyNumberFormat="0" applyBorder="0" applyAlignment="0" applyProtection="0">
      <alignment vertical="center"/>
    </xf>
    <xf numFmtId="218" fontId="49" fillId="0" borderId="0" applyFont="0" applyFill="0" applyBorder="0" applyAlignment="0" applyProtection="0"/>
    <xf numFmtId="43" fontId="129" fillId="0" borderId="0" applyFont="0" applyFill="0" applyBorder="0" applyAlignment="0" applyProtection="0">
      <alignment vertical="center"/>
    </xf>
    <xf numFmtId="213" fontId="139" fillId="106" borderId="0"/>
    <xf numFmtId="0" fontId="52" fillId="43" borderId="0"/>
    <xf numFmtId="0" fontId="44" fillId="50" borderId="0" applyNumberFormat="0" applyBorder="0" applyAlignment="0" applyProtection="0">
      <alignment vertical="center"/>
    </xf>
    <xf numFmtId="0" fontId="52" fillId="48" borderId="0"/>
    <xf numFmtId="0" fontId="140" fillId="0" borderId="6" applyNumberFormat="0" applyFill="0" applyProtection="0">
      <alignment horizontal="center"/>
    </xf>
    <xf numFmtId="0" fontId="99" fillId="0" borderId="0">
      <alignment vertical="center"/>
    </xf>
    <xf numFmtId="0" fontId="52" fillId="67" borderId="0"/>
    <xf numFmtId="0" fontId="56" fillId="59" borderId="0"/>
    <xf numFmtId="0" fontId="141" fillId="0" borderId="0" applyNumberFormat="0" applyFill="0">
      <alignment horizontal="left" vertical="center"/>
    </xf>
    <xf numFmtId="0" fontId="58" fillId="126" borderId="0" applyNumberFormat="0" applyBorder="0" applyAlignment="0" applyProtection="0">
      <alignment vertical="center"/>
    </xf>
    <xf numFmtId="0" fontId="57" fillId="36" borderId="0" applyProtection="0"/>
    <xf numFmtId="0" fontId="58" fillId="127" borderId="0" applyNumberFormat="0" applyBorder="0" applyAlignment="0" applyProtection="0">
      <alignment vertical="center"/>
    </xf>
    <xf numFmtId="0" fontId="81" fillId="127" borderId="0" applyNumberFormat="0" applyBorder="0" applyAlignment="0" applyProtection="0">
      <alignment vertical="center"/>
    </xf>
    <xf numFmtId="0" fontId="58" fillId="128" borderId="0" applyNumberFormat="0" applyBorder="0" applyAlignment="0" applyProtection="0">
      <alignment vertical="center"/>
    </xf>
    <xf numFmtId="0" fontId="75" fillId="79" borderId="0" applyNumberFormat="0" applyBorder="0" applyAlignment="0" applyProtection="0">
      <alignment vertical="center"/>
    </xf>
    <xf numFmtId="0" fontId="31" fillId="0" borderId="39" applyNumberFormat="0" applyFill="0" applyAlignment="0" applyProtection="0">
      <alignment vertical="center"/>
    </xf>
    <xf numFmtId="0" fontId="31" fillId="0" borderId="40" applyNumberFormat="0" applyFill="0" applyAlignment="0" applyProtection="0">
      <alignment vertical="center"/>
    </xf>
    <xf numFmtId="9" fontId="16" fillId="0" borderId="0" applyFont="0" applyFill="0" applyBorder="0" applyAlignment="0" applyProtection="0"/>
    <xf numFmtId="0" fontId="81" fillId="0" borderId="34" applyNumberFormat="0" applyFill="0" applyAlignment="0" applyProtection="0">
      <alignment vertical="center"/>
    </xf>
    <xf numFmtId="0" fontId="142" fillId="0" borderId="0" applyNumberFormat="0" applyFill="0" applyBorder="0" applyAlignment="0" applyProtection="0"/>
    <xf numFmtId="215" fontId="13" fillId="0" borderId="0">
      <alignment vertical="center"/>
    </xf>
    <xf numFmtId="0" fontId="16" fillId="63" borderId="24" applyNumberFormat="0" applyAlignment="0" applyProtection="0">
      <alignment vertical="center"/>
    </xf>
    <xf numFmtId="0" fontId="58" fillId="129" borderId="0" applyNumberFormat="0" applyBorder="0" applyAlignment="0" applyProtection="0">
      <alignment vertical="center"/>
    </xf>
    <xf numFmtId="0" fontId="58" fillId="130" borderId="0" applyNumberFormat="0" applyBorder="0" applyAlignment="0" applyProtection="0">
      <alignment vertical="center"/>
    </xf>
    <xf numFmtId="0" fontId="81" fillId="121" borderId="0" applyNumberFormat="0" applyBorder="0" applyAlignment="0" applyProtection="0">
      <alignment vertical="center"/>
    </xf>
    <xf numFmtId="14" fontId="69" fillId="0" borderId="0" applyFill="0" applyBorder="0" applyAlignment="0"/>
    <xf numFmtId="0" fontId="81" fillId="71" borderId="0" applyNumberFormat="0" applyBorder="0" applyAlignment="0" applyProtection="0">
      <alignment vertical="center"/>
    </xf>
    <xf numFmtId="0" fontId="143" fillId="0" borderId="0"/>
    <xf numFmtId="0" fontId="56" fillId="38" borderId="0" applyNumberFormat="0" applyBorder="0" applyAlignment="0" applyProtection="0"/>
    <xf numFmtId="0" fontId="81" fillId="83" borderId="0" applyNumberFormat="0" applyBorder="0" applyAlignment="0" applyProtection="0">
      <alignment vertical="center"/>
    </xf>
    <xf numFmtId="2" fontId="93" fillId="0" borderId="0">
      <alignment vertical="center"/>
    </xf>
    <xf numFmtId="0" fontId="75" fillId="74" borderId="0" applyNumberFormat="0" applyBorder="0" applyAlignment="0" applyProtection="0">
      <alignment vertical="center"/>
    </xf>
    <xf numFmtId="0" fontId="16" fillId="0" borderId="28" applyNumberFormat="0" applyFill="0" applyAlignment="0" applyProtection="0">
      <alignment vertical="center"/>
    </xf>
    <xf numFmtId="0" fontId="111" fillId="0" borderId="28" applyNumberFormat="0" applyFill="0" applyAlignment="0" applyProtection="0">
      <alignment vertical="center"/>
    </xf>
    <xf numFmtId="0" fontId="46" fillId="39" borderId="18" applyProtection="0"/>
    <xf numFmtId="0" fontId="16" fillId="124" borderId="0" applyNumberFormat="0" applyFont="0" applyBorder="0" applyAlignment="0" applyProtection="0"/>
    <xf numFmtId="0" fontId="16" fillId="40" borderId="19" applyProtection="0"/>
    <xf numFmtId="0" fontId="144" fillId="0" borderId="29"/>
    <xf numFmtId="0" fontId="81" fillId="57" borderId="0" applyNumberFormat="0" applyBorder="0" applyAlignment="0" applyProtection="0">
      <alignment vertical="center"/>
    </xf>
    <xf numFmtId="221" fontId="49" fillId="0" borderId="0" applyFill="0" applyBorder="0" applyAlignment="0"/>
    <xf numFmtId="0" fontId="57" fillId="40" borderId="0" applyNumberFormat="0" applyBorder="0" applyAlignment="0" applyProtection="0"/>
    <xf numFmtId="0" fontId="75" fillId="67" borderId="0" applyNumberFormat="0" applyBorder="0" applyAlignment="0" applyProtection="0">
      <alignment vertical="center"/>
    </xf>
    <xf numFmtId="222" fontId="134" fillId="0" borderId="0" applyFont="0" applyFill="0" applyBorder="0" applyAlignment="0" applyProtection="0"/>
    <xf numFmtId="0" fontId="79" fillId="0" borderId="0">
      <protection locked="0"/>
    </xf>
    <xf numFmtId="0" fontId="44" fillId="62" borderId="0" applyNumberFormat="0" applyBorder="0" applyAlignment="0" applyProtection="0"/>
    <xf numFmtId="0" fontId="56" fillId="62" borderId="0"/>
    <xf numFmtId="0" fontId="44" fillId="111" borderId="0" applyNumberFormat="0" applyBorder="0" applyAlignment="0" applyProtection="0"/>
    <xf numFmtId="0" fontId="57" fillId="36" borderId="0" applyNumberFormat="0" applyBorder="0" applyAlignment="0" applyProtection="0"/>
    <xf numFmtId="0" fontId="56" fillId="40" borderId="0" applyNumberFormat="0" applyBorder="0" applyAlignment="0" applyProtection="0"/>
    <xf numFmtId="183" fontId="49" fillId="0" borderId="32">
      <protection locked="0"/>
    </xf>
    <xf numFmtId="41" fontId="49" fillId="0" borderId="0" applyFont="0" applyBorder="0" applyAlignment="0" applyProtection="0">
      <alignment vertical="center"/>
    </xf>
    <xf numFmtId="0" fontId="44" fillId="63" borderId="0" applyNumberFormat="0" applyBorder="0" applyAlignment="0" applyProtection="0"/>
    <xf numFmtId="0" fontId="44" fillId="61" borderId="0" applyNumberFormat="0" applyBorder="0" applyAlignment="0" applyProtection="0"/>
    <xf numFmtId="0" fontId="44" fillId="131" borderId="0" applyNumberFormat="0" applyBorder="0" applyAlignment="0" applyProtection="0"/>
    <xf numFmtId="0" fontId="111" fillId="0" borderId="0" applyNumberFormat="0" applyFill="0" applyBorder="0" applyAlignment="0" applyProtection="0">
      <alignment vertical="center"/>
    </xf>
    <xf numFmtId="0" fontId="44" fillId="61" borderId="0"/>
    <xf numFmtId="0" fontId="45" fillId="61" borderId="0" applyProtection="0"/>
    <xf numFmtId="0" fontId="11" fillId="0" borderId="0"/>
    <xf numFmtId="9" fontId="69" fillId="0" borderId="0" applyFont="0" applyFill="0" applyBorder="0" applyAlignment="0" applyProtection="0">
      <alignment vertical="center"/>
    </xf>
    <xf numFmtId="9" fontId="3" fillId="0" borderId="0" applyFont="0" applyFill="0" applyBorder="0" applyAlignment="0" applyProtection="0"/>
    <xf numFmtId="0" fontId="44" fillId="50" borderId="0"/>
    <xf numFmtId="0" fontId="23" fillId="0" borderId="0"/>
    <xf numFmtId="0" fontId="44" fillId="54" borderId="0" applyNumberFormat="0" applyBorder="0" applyAlignment="0" applyProtection="0">
      <alignment vertical="center"/>
    </xf>
    <xf numFmtId="0" fontId="49" fillId="0" borderId="0" applyNumberFormat="0" applyFont="0" applyBorder="0" applyAlignment="0" applyProtection="0">
      <alignment vertical="center"/>
    </xf>
    <xf numFmtId="0" fontId="44" fillId="36" borderId="0" applyNumberFormat="0" applyBorder="0" applyAlignment="0" applyProtection="0"/>
    <xf numFmtId="0" fontId="93" fillId="0" borderId="32" applyProtection="0"/>
    <xf numFmtId="223" fontId="49" fillId="0" borderId="0" applyFont="0" applyFill="0" applyBorder="0" applyAlignment="0" applyProtection="0"/>
    <xf numFmtId="0" fontId="56" fillId="82" borderId="0" applyNumberFormat="0" applyBorder="0" applyAlignment="0" applyProtection="0">
      <alignment vertical="center"/>
    </xf>
    <xf numFmtId="3" fontId="134" fillId="0" borderId="0" applyFont="0" applyFill="0" applyBorder="0" applyAlignment="0" applyProtection="0"/>
    <xf numFmtId="0" fontId="44" fillId="95" borderId="0" applyNumberFormat="0" applyBorder="0" applyAlignment="0" applyProtection="0"/>
    <xf numFmtId="0" fontId="44" fillId="132" borderId="0" applyNumberFormat="0" applyBorder="0" applyAlignment="0" applyProtection="0"/>
    <xf numFmtId="0" fontId="44" fillId="132" borderId="0" applyNumberFormat="0" applyBorder="0" applyAlignment="0" applyProtection="0">
      <alignment vertical="center"/>
    </xf>
    <xf numFmtId="224" fontId="16" fillId="0" borderId="0">
      <alignment vertical="center"/>
    </xf>
    <xf numFmtId="0" fontId="44" fillId="56" borderId="0" applyNumberFormat="0" applyBorder="0" applyAlignment="0" applyProtection="0">
      <alignment vertical="center"/>
    </xf>
    <xf numFmtId="3" fontId="145" fillId="0" borderId="0"/>
    <xf numFmtId="0" fontId="68" fillId="0" borderId="37" applyNumberFormat="0" applyAlignment="0" applyProtection="0">
      <alignment horizontal="left" vertical="center"/>
    </xf>
    <xf numFmtId="210" fontId="69" fillId="0" borderId="0" applyFill="0" applyBorder="0" applyAlignment="0"/>
    <xf numFmtId="0" fontId="70" fillId="0" borderId="25"/>
    <xf numFmtId="196" fontId="16" fillId="0" borderId="0">
      <alignment vertical="center"/>
    </xf>
    <xf numFmtId="182" fontId="113" fillId="0" borderId="0">
      <alignment vertical="center"/>
    </xf>
    <xf numFmtId="210" fontId="69" fillId="0" borderId="0"/>
    <xf numFmtId="210" fontId="69" fillId="0" borderId="0" applyBorder="0" applyAlignment="0">
      <alignment vertical="center"/>
    </xf>
    <xf numFmtId="0" fontId="146" fillId="0" borderId="0">
      <alignment horizontal="center"/>
    </xf>
    <xf numFmtId="0" fontId="13" fillId="0" borderId="0" applyNumberFormat="0" applyFont="0" applyFill="0" applyBorder="0" applyProtection="0">
      <alignment horizontal="left" vertical="center"/>
    </xf>
    <xf numFmtId="0" fontId="137" fillId="0" borderId="0" applyNumberFormat="0" applyBorder="0" applyAlignment="0" applyProtection="0">
      <alignment vertical="top"/>
      <protection locked="0"/>
    </xf>
    <xf numFmtId="4" fontId="16" fillId="0" borderId="0" applyFont="0" applyFill="0" applyBorder="0" applyAlignment="0" applyProtection="0"/>
    <xf numFmtId="4" fontId="134" fillId="0" borderId="0" applyFont="0" applyFill="0" applyBorder="0" applyAlignment="0" applyProtection="0"/>
    <xf numFmtId="9" fontId="0" fillId="0" borderId="0" applyFont="0" applyFill="0" applyBorder="0" applyAlignment="0" applyProtection="0">
      <alignment vertical="center"/>
    </xf>
    <xf numFmtId="49" fontId="69" fillId="0" borderId="0" applyFill="0" applyBorder="0" applyAlignment="0"/>
    <xf numFmtId="0" fontId="147" fillId="0" borderId="0">
      <alignment vertical="center"/>
    </xf>
    <xf numFmtId="3" fontId="148" fillId="0" borderId="0"/>
    <xf numFmtId="0" fontId="149" fillId="0" borderId="0"/>
    <xf numFmtId="0" fontId="150" fillId="0" borderId="41" applyNumberFormat="0" applyFill="0" applyProtection="0">
      <alignment horizontal="center"/>
    </xf>
    <xf numFmtId="0" fontId="72" fillId="0" borderId="0"/>
    <xf numFmtId="0" fontId="151" fillId="0" borderId="0" applyNumberFormat="0" applyFill="0" applyBorder="0" applyAlignment="0" applyProtection="0"/>
    <xf numFmtId="0" fontId="152" fillId="0" borderId="9">
      <alignment horizontal="center"/>
    </xf>
    <xf numFmtId="38" fontId="16" fillId="0" borderId="0" applyFill="0" applyBorder="0" applyAlignment="0" applyProtection="0"/>
    <xf numFmtId="178" fontId="101" fillId="0" borderId="0" applyFont="0" applyFill="0" applyBorder="0" applyAlignment="0" applyProtection="0"/>
    <xf numFmtId="225" fontId="101" fillId="0" borderId="0" applyFont="0" applyFill="0" applyBorder="0" applyAlignment="0" applyProtection="0"/>
    <xf numFmtId="37" fontId="103" fillId="0" borderId="0" applyFont="0" applyFill="0" applyBorder="0" applyAlignment="0" applyProtection="0"/>
    <xf numFmtId="39" fontId="103" fillId="0" borderId="0" applyFont="0" applyFill="0" applyBorder="0" applyAlignment="0" applyProtection="0"/>
    <xf numFmtId="226" fontId="49" fillId="0" borderId="0"/>
    <xf numFmtId="0" fontId="153" fillId="0" borderId="0" applyNumberFormat="0" applyAlignment="0">
      <alignment horizontal="left"/>
    </xf>
    <xf numFmtId="0" fontId="143" fillId="0" borderId="0" applyNumberFormat="0" applyAlignment="0"/>
    <xf numFmtId="192" fontId="16" fillId="0" borderId="0" applyFont="0" applyFill="0" applyBorder="0" applyAlignment="0" applyProtection="0">
      <alignment vertical="center"/>
    </xf>
    <xf numFmtId="192" fontId="49" fillId="0" borderId="0" applyFont="0" applyBorder="0" applyAlignment="0" applyProtection="0">
      <alignment vertical="center"/>
    </xf>
    <xf numFmtId="227" fontId="16" fillId="0" borderId="0" applyFill="0" applyBorder="0" applyAlignment="0" applyProtection="0"/>
    <xf numFmtId="228" fontId="103" fillId="0" borderId="0" applyFont="0" applyFill="0" applyBorder="0" applyAlignment="0" applyProtection="0"/>
    <xf numFmtId="196" fontId="13" fillId="0" borderId="0">
      <alignment vertical="center"/>
    </xf>
    <xf numFmtId="196" fontId="13" fillId="0" borderId="0" applyProtection="0"/>
    <xf numFmtId="0" fontId="93" fillId="0" borderId="0" applyProtection="0">
      <alignment vertical="center"/>
    </xf>
    <xf numFmtId="15" fontId="134" fillId="0" borderId="0"/>
    <xf numFmtId="43" fontId="49" fillId="0" borderId="0" applyFont="0" applyFill="0" applyBorder="0" applyAlignment="0" applyProtection="0"/>
    <xf numFmtId="182" fontId="13" fillId="0" borderId="0">
      <alignment vertical="center"/>
    </xf>
    <xf numFmtId="0" fontId="154" fillId="0" borderId="0" applyNumberFormat="0" applyAlignment="0">
      <alignment horizontal="left"/>
    </xf>
    <xf numFmtId="0" fontId="14" fillId="0" borderId="0">
      <alignment horizontal="left"/>
    </xf>
    <xf numFmtId="229" fontId="13" fillId="0" borderId="0" applyFont="0" applyFill="0" applyBorder="0" applyAlignment="0" applyProtection="0"/>
    <xf numFmtId="0" fontId="10" fillId="0" borderId="0" applyNumberFormat="0" applyFill="0" applyBorder="0" applyAlignment="0" applyProtection="0"/>
    <xf numFmtId="2" fontId="93" fillId="0" borderId="0" applyProtection="0">
      <alignment vertical="center"/>
    </xf>
    <xf numFmtId="2" fontId="16" fillId="0" borderId="0" applyProtection="0"/>
    <xf numFmtId="38" fontId="50" fillId="41" borderId="0" applyNumberFormat="0" applyBorder="0" applyAlignment="0" applyProtection="0">
      <alignment vertical="center"/>
    </xf>
    <xf numFmtId="0" fontId="50" fillId="41" borderId="0" applyNumberFormat="0" applyBorder="0" applyAlignment="0" applyProtection="0"/>
    <xf numFmtId="9" fontId="151" fillId="0" borderId="0" applyFont="0" applyBorder="0" applyAlignment="0" applyProtection="0">
      <alignment vertical="center"/>
    </xf>
    <xf numFmtId="230" fontId="49" fillId="0" borderId="0" applyFont="0" applyFill="0" applyBorder="0" applyAlignment="0" applyProtection="0"/>
    <xf numFmtId="15" fontId="134" fillId="0" borderId="0" applyFont="0" applyFill="0" applyBorder="0" applyAlignment="0" applyProtection="0"/>
    <xf numFmtId="0" fontId="16" fillId="87" borderId="0" applyNumberFormat="0" applyBorder="0" applyAlignment="0" applyProtection="0">
      <alignment vertical="center"/>
    </xf>
    <xf numFmtId="0" fontId="76" fillId="54" borderId="0"/>
    <xf numFmtId="0" fontId="151" fillId="0" borderId="0" applyNumberFormat="0" applyFill="0"/>
    <xf numFmtId="0" fontId="74" fillId="0" borderId="26"/>
    <xf numFmtId="0" fontId="74" fillId="0" borderId="0"/>
    <xf numFmtId="0" fontId="0" fillId="0" borderId="0">
      <alignment vertical="center"/>
    </xf>
    <xf numFmtId="0" fontId="155" fillId="0" borderId="0" applyProtection="0"/>
    <xf numFmtId="0" fontId="155" fillId="0" borderId="0">
      <alignment vertical="center"/>
    </xf>
    <xf numFmtId="0" fontId="155" fillId="0" borderId="0" applyProtection="0">
      <alignment vertical="center"/>
    </xf>
    <xf numFmtId="0" fontId="68" fillId="0" borderId="0" applyProtection="0"/>
    <xf numFmtId="0" fontId="68" fillId="0" borderId="0">
      <alignment vertical="center"/>
    </xf>
    <xf numFmtId="0" fontId="68" fillId="0" borderId="0" applyProtection="0">
      <alignment vertical="center"/>
    </xf>
    <xf numFmtId="0" fontId="156" fillId="0" borderId="0" applyNumberFormat="0" applyFill="0" applyBorder="0" applyAlignment="0" applyProtection="0">
      <alignment vertical="top"/>
      <protection locked="0"/>
    </xf>
    <xf numFmtId="0" fontId="157" fillId="0" borderId="0"/>
    <xf numFmtId="0" fontId="16" fillId="0" borderId="31" applyNumberFormat="0" applyFill="0" applyAlignment="0" applyProtection="0">
      <alignment vertical="center"/>
    </xf>
    <xf numFmtId="0" fontId="81" fillId="0" borderId="30" applyNumberFormat="0" applyFill="0" applyAlignment="0" applyProtection="0">
      <alignment vertical="center"/>
    </xf>
    <xf numFmtId="38" fontId="158" fillId="0" borderId="0"/>
    <xf numFmtId="9" fontId="47" fillId="0" borderId="0" applyFont="0" applyFill="0" applyBorder="0" applyAlignment="0" applyProtection="0"/>
    <xf numFmtId="194" fontId="49" fillId="0" borderId="0" applyFont="0" applyFill="0" applyBorder="0" applyAlignment="0" applyProtection="0"/>
    <xf numFmtId="0" fontId="16" fillId="0" borderId="0">
      <alignment vertical="center"/>
    </xf>
    <xf numFmtId="0" fontId="45" fillId="38" borderId="0" applyNumberFormat="0" applyBorder="0" applyAlignment="0" applyProtection="0">
      <alignment vertical="top"/>
      <protection locked="0"/>
    </xf>
    <xf numFmtId="0" fontId="159" fillId="54" borderId="0" applyNumberFormat="0" applyBorder="0" applyAlignment="0" applyProtection="0">
      <alignment vertical="center"/>
    </xf>
    <xf numFmtId="0" fontId="81" fillId="10" borderId="0" applyNumberFormat="0" applyBorder="0" applyAlignment="0" applyProtection="0">
      <alignment vertical="center"/>
    </xf>
    <xf numFmtId="0" fontId="160" fillId="36" borderId="0" applyNumberFormat="0" applyBorder="0" applyAlignment="0" applyProtection="0"/>
    <xf numFmtId="0" fontId="53" fillId="36" borderId="0" applyNumberFormat="0" applyBorder="0" applyAlignment="0" applyProtection="0">
      <alignment vertical="top"/>
      <protection locked="0"/>
    </xf>
    <xf numFmtId="0" fontId="16" fillId="40" borderId="0" applyNumberFormat="0" applyBorder="0" applyAlignment="0" applyProtection="0"/>
    <xf numFmtId="38" fontId="161" fillId="0" borderId="0"/>
    <xf numFmtId="38" fontId="162" fillId="0" borderId="0"/>
    <xf numFmtId="38" fontId="163" fillId="0" borderId="0"/>
    <xf numFmtId="0" fontId="104" fillId="0" borderId="33"/>
    <xf numFmtId="38" fontId="134" fillId="0" borderId="0" applyFont="0" applyFill="0" applyBorder="0" applyAlignment="0" applyProtection="0"/>
    <xf numFmtId="40" fontId="134" fillId="0" borderId="0" applyFont="0" applyFill="0" applyBorder="0" applyAlignment="0" applyProtection="0"/>
    <xf numFmtId="231" fontId="134" fillId="0" borderId="0" applyFont="0" applyFill="0" applyBorder="0" applyAlignment="0" applyProtection="0"/>
    <xf numFmtId="232" fontId="16" fillId="0" borderId="0" applyFont="0" applyFill="0" applyBorder="0" applyAlignment="0" applyProtection="0"/>
    <xf numFmtId="199" fontId="16" fillId="0" borderId="0" applyFont="0" applyFill="0" applyBorder="0" applyAlignment="0" applyProtection="0"/>
    <xf numFmtId="233" fontId="49" fillId="0" borderId="0" applyFont="0" applyFill="0" applyBorder="0" applyAlignment="0" applyProtection="0"/>
    <xf numFmtId="0" fontId="13" fillId="0" borderId="0"/>
    <xf numFmtId="0" fontId="130" fillId="0" borderId="0"/>
    <xf numFmtId="0" fontId="55" fillId="0" borderId="0" applyProtection="0">
      <alignment vertical="center"/>
    </xf>
    <xf numFmtId="0" fontId="164" fillId="0" borderId="0"/>
    <xf numFmtId="0" fontId="0" fillId="40" borderId="19" applyNumberFormat="0" applyFont="0" applyAlignment="0" applyProtection="0">
      <alignment vertical="center"/>
    </xf>
    <xf numFmtId="0" fontId="165" fillId="0" borderId="16" applyNumberFormat="0" applyFill="0" applyAlignment="0" applyProtection="0">
      <alignment vertical="center"/>
    </xf>
    <xf numFmtId="234" fontId="10" fillId="0" borderId="0" applyFont="0" applyFill="0" applyBorder="0" applyAlignment="0" applyProtection="0"/>
    <xf numFmtId="0" fontId="166" fillId="0" borderId="17" applyNumberFormat="0" applyFill="0" applyAlignment="0" applyProtection="0">
      <alignment vertical="center"/>
    </xf>
    <xf numFmtId="0" fontId="167" fillId="2" borderId="42"/>
    <xf numFmtId="9" fontId="13" fillId="0" borderId="0" applyFont="0" applyFill="0" applyBorder="0" applyAlignment="0" applyProtection="0"/>
    <xf numFmtId="10" fontId="13" fillId="0" borderId="0" applyFont="0" applyFill="0" applyBorder="0" applyAlignment="0" applyProtection="0"/>
    <xf numFmtId="10" fontId="49" fillId="0" borderId="0" applyFont="0" applyBorder="0" applyAlignment="0" applyProtection="0">
      <alignment vertical="center"/>
    </xf>
    <xf numFmtId="10" fontId="16" fillId="0" borderId="0" applyFont="0" applyFill="0" applyBorder="0" applyAlignment="0" applyProtection="0"/>
    <xf numFmtId="10" fontId="16" fillId="0" borderId="0" applyFont="0" applyBorder="0" applyAlignment="0" applyProtection="0">
      <alignment vertical="center"/>
    </xf>
    <xf numFmtId="9" fontId="103" fillId="0" borderId="0" applyFont="0" applyFill="0" applyBorder="0" applyAlignment="0" applyProtection="0"/>
    <xf numFmtId="10" fontId="103" fillId="0" borderId="0" applyFont="0" applyFill="0" applyBorder="0" applyAlignment="0" applyProtection="0"/>
    <xf numFmtId="235" fontId="49" fillId="0" borderId="0" applyFont="0" applyFill="0" applyProtection="0"/>
    <xf numFmtId="4" fontId="14" fillId="0" borderId="0">
      <alignment horizontal="right"/>
    </xf>
    <xf numFmtId="0" fontId="134" fillId="0" borderId="0" applyNumberFormat="0" applyFont="0" applyFill="0" applyBorder="0" applyAlignment="0" applyProtection="0">
      <alignment horizontal="left"/>
    </xf>
    <xf numFmtId="0" fontId="16" fillId="0" borderId="0" applyNumberFormat="0" applyFont="0" applyFill="0" applyBorder="0" applyAlignment="0" applyProtection="0">
      <alignment horizontal="left"/>
    </xf>
    <xf numFmtId="4" fontId="168" fillId="0" borderId="0">
      <alignment horizontal="right"/>
    </xf>
    <xf numFmtId="236" fontId="16" fillId="0" borderId="0" applyNumberFormat="0" applyFill="0" applyBorder="0" applyAlignment="0" applyProtection="0">
      <alignment horizontal="left"/>
    </xf>
    <xf numFmtId="0" fontId="16" fillId="0" borderId="0" applyNumberFormat="0" applyFill="0" applyBorder="0" applyAlignment="0" applyProtection="0"/>
    <xf numFmtId="0" fontId="169" fillId="0" borderId="0">
      <alignment horizontal="left"/>
    </xf>
    <xf numFmtId="43" fontId="50" fillId="0" borderId="43"/>
    <xf numFmtId="0" fontId="120" fillId="0" borderId="0">
      <alignment horizontal="center" vertical="center"/>
    </xf>
    <xf numFmtId="0" fontId="144" fillId="0" borderId="0"/>
    <xf numFmtId="237" fontId="69" fillId="0" borderId="0" applyFill="0" applyBorder="0" applyAlignment="0"/>
    <xf numFmtId="238" fontId="49" fillId="0" borderId="0" applyFill="0" applyBorder="0" applyAlignment="0"/>
    <xf numFmtId="9" fontId="170" fillId="0" borderId="0" applyNumberFormat="0" applyFill="0" applyBorder="0" applyAlignment="0">
      <protection locked="0"/>
    </xf>
    <xf numFmtId="239" fontId="10" fillId="0" borderId="0" applyFont="0" applyFill="0" applyBorder="0" applyAlignment="0" applyProtection="0"/>
    <xf numFmtId="179" fontId="10" fillId="0" borderId="0" applyFont="0" applyFill="0" applyBorder="0" applyAlignment="0" applyProtection="0"/>
    <xf numFmtId="9" fontId="171" fillId="0" borderId="0" applyFont="0" applyFill="0" applyBorder="0" applyAlignment="0" applyProtection="0">
      <alignment vertical="center"/>
    </xf>
    <xf numFmtId="9" fontId="151" fillId="0" borderId="0" applyFont="0" applyFill="0" applyBorder="0" applyAlignment="0" applyProtection="0"/>
    <xf numFmtId="224" fontId="49" fillId="0" borderId="0" applyFont="0" applyFill="0" applyBorder="0" applyAlignment="0" applyProtection="0"/>
    <xf numFmtId="0" fontId="49" fillId="0" borderId="6" applyNumberFormat="0" applyFill="0" applyProtection="0">
      <alignment horizontal="right"/>
    </xf>
    <xf numFmtId="0" fontId="81" fillId="9" borderId="0" applyNumberFormat="0" applyBorder="0" applyAlignment="0" applyProtection="0">
      <alignment vertical="center"/>
    </xf>
    <xf numFmtId="0" fontId="108" fillId="0" borderId="0" applyNumberFormat="0" applyFill="0" applyBorder="0" applyAlignment="0" applyProtection="0">
      <alignment vertical="center"/>
    </xf>
    <xf numFmtId="0" fontId="142" fillId="0" borderId="0" applyNumberFormat="0" applyFill="0" applyBorder="0" applyAlignment="0" applyProtection="0">
      <alignment vertical="center"/>
    </xf>
    <xf numFmtId="0" fontId="65" fillId="39" borderId="18" applyNumberFormat="0" applyAlignment="0" applyProtection="0"/>
    <xf numFmtId="0" fontId="172" fillId="6" borderId="13" applyNumberFormat="0" applyAlignment="0" applyProtection="0">
      <alignment vertical="center"/>
    </xf>
    <xf numFmtId="0" fontId="173" fillId="0" borderId="44" applyNumberFormat="0" applyFill="0" applyProtection="0">
      <alignment horizontal="center"/>
    </xf>
    <xf numFmtId="0" fontId="48" fillId="36" borderId="0" applyNumberFormat="0" applyBorder="0" applyAlignment="0" applyProtection="0">
      <alignment vertical="center"/>
    </xf>
    <xf numFmtId="0" fontId="16" fillId="110" borderId="0" applyNumberFormat="0" applyBorder="0" applyAlignment="0" applyProtection="0"/>
    <xf numFmtId="0" fontId="86" fillId="38" borderId="0" applyProtection="0"/>
    <xf numFmtId="0" fontId="16" fillId="72" borderId="0" applyNumberFormat="0" applyBorder="0" applyAlignment="0" applyProtection="0"/>
    <xf numFmtId="240" fontId="16" fillId="0" borderId="0">
      <alignment vertical="center"/>
    </xf>
    <xf numFmtId="0" fontId="174" fillId="0" borderId="0" applyNumberFormat="0" applyFill="0" applyBorder="0" applyAlignment="0" applyProtection="0"/>
    <xf numFmtId="0" fontId="16" fillId="0" borderId="0">
      <alignment vertical="center"/>
    </xf>
    <xf numFmtId="0" fontId="53" fillId="36" borderId="0" applyNumberFormat="0" applyBorder="0" applyAlignment="0" applyProtection="0"/>
    <xf numFmtId="0" fontId="45" fillId="38" borderId="0" applyNumberFormat="0" applyBorder="0" applyAlignment="0" applyProtection="0"/>
    <xf numFmtId="44" fontId="47" fillId="0" borderId="0" applyFont="0" applyFill="0" applyBorder="0" applyAlignment="0" applyProtection="0">
      <alignment vertical="center"/>
    </xf>
    <xf numFmtId="241" fontId="16" fillId="0" borderId="0" applyFont="0" applyFill="0" applyBorder="0" applyAlignment="0" applyProtection="0"/>
    <xf numFmtId="242" fontId="47" fillId="0" borderId="0" applyFont="0" applyFill="0" applyBorder="0" applyAlignment="0" applyProtection="0"/>
    <xf numFmtId="0" fontId="171" fillId="0" borderId="0"/>
    <xf numFmtId="0" fontId="16" fillId="0" borderId="0">
      <alignment horizontal="left" wrapText="1"/>
    </xf>
    <xf numFmtId="242" fontId="16" fillId="0" borderId="0">
      <alignment vertical="center"/>
    </xf>
    <xf numFmtId="243" fontId="10" fillId="0" borderId="0" applyFont="0" applyFill="0" applyBorder="0" applyAlignment="0" applyProtection="0"/>
    <xf numFmtId="0" fontId="10" fillId="0" borderId="0"/>
    <xf numFmtId="0" fontId="16" fillId="0" borderId="0"/>
    <xf numFmtId="191" fontId="113" fillId="0" borderId="0">
      <alignment vertical="center"/>
    </xf>
    <xf numFmtId="0" fontId="16" fillId="0" borderId="0"/>
    <xf numFmtId="0" fontId="113" fillId="0" borderId="0">
      <alignment vertical="center"/>
    </xf>
    <xf numFmtId="0" fontId="16" fillId="0" borderId="0">
      <alignment vertical="center"/>
    </xf>
    <xf numFmtId="0" fontId="175" fillId="0" borderId="0">
      <alignment vertical="center"/>
    </xf>
    <xf numFmtId="0" fontId="127" fillId="133" borderId="0" applyNumberFormat="0" applyBorder="0" applyAlignment="0" applyProtection="0"/>
    <xf numFmtId="0" fontId="56" fillId="0" borderId="0" applyNumberFormat="0" applyBorder="0" applyProtection="0">
      <alignment vertical="center"/>
    </xf>
    <xf numFmtId="0" fontId="171" fillId="0" borderId="0">
      <alignment vertical="center"/>
    </xf>
    <xf numFmtId="0" fontId="176" fillId="0" borderId="0">
      <alignment vertical="center"/>
    </xf>
    <xf numFmtId="0" fontId="177" fillId="0" borderId="0" applyNumberFormat="0" applyFill="0" applyBorder="0" applyAlignment="0" applyProtection="0"/>
    <xf numFmtId="0" fontId="178" fillId="0" borderId="0" applyNumberFormat="0" applyFill="0" applyBorder="0" applyAlignment="0" applyProtection="0"/>
    <xf numFmtId="0" fontId="3" fillId="38" borderId="0" applyNumberFormat="0" applyBorder="0" applyAlignment="0" applyProtection="0">
      <alignment vertical="center"/>
    </xf>
    <xf numFmtId="0" fontId="151" fillId="38" borderId="0" applyNumberFormat="0" applyBorder="0" applyAlignment="0" applyProtection="0">
      <alignment vertical="center"/>
    </xf>
    <xf numFmtId="0" fontId="179" fillId="38" borderId="0" applyNumberFormat="0" applyBorder="0" applyAlignment="0" applyProtection="0"/>
    <xf numFmtId="0" fontId="110" fillId="38" borderId="0" applyNumberFormat="0" applyBorder="0" applyAlignment="0" applyProtection="0">
      <alignment vertical="center"/>
    </xf>
    <xf numFmtId="244" fontId="151" fillId="0" borderId="0" applyFont="0" applyFill="0" applyBorder="0" applyAlignment="0" applyProtection="0"/>
    <xf numFmtId="244" fontId="47" fillId="0" borderId="0" applyFont="0" applyFill="0" applyBorder="0" applyAlignment="0" applyProtection="0"/>
    <xf numFmtId="0" fontId="44" fillId="134" borderId="0" applyNumberFormat="0" applyBorder="0" applyAlignment="0" applyProtection="0"/>
    <xf numFmtId="0" fontId="173" fillId="0" borderId="44" applyNumberFormat="0" applyFill="0" applyProtection="0">
      <alignment horizontal="left"/>
    </xf>
    <xf numFmtId="41" fontId="13" fillId="0" borderId="0" applyFont="0" applyFill="0" applyBorder="0" applyAlignment="0" applyProtection="0"/>
    <xf numFmtId="4" fontId="87" fillId="0" borderId="0" applyFont="0" applyFill="0" applyBorder="0" applyAlignment="0" applyProtection="0"/>
    <xf numFmtId="0" fontId="97" fillId="0" borderId="0" applyNumberFormat="0" applyFill="0" applyBorder="0" applyAlignment="0" applyProtection="0">
      <alignment vertical="top"/>
      <protection locked="0"/>
    </xf>
    <xf numFmtId="192" fontId="122" fillId="0" borderId="0" applyFont="0" applyFill="0" applyBorder="0" applyAlignment="0" applyProtection="0"/>
    <xf numFmtId="41" fontId="47" fillId="0" borderId="0" applyFont="0" applyFill="0" applyBorder="0" applyAlignment="0" applyProtection="0"/>
    <xf numFmtId="245" fontId="47" fillId="0" borderId="0" applyFont="0" applyFill="0" applyBorder="0" applyAlignment="0" applyProtection="0"/>
    <xf numFmtId="1" fontId="49" fillId="0" borderId="44" applyFill="0" applyProtection="0">
      <alignment horizontal="center"/>
    </xf>
    <xf numFmtId="181" fontId="10" fillId="0" borderId="0" applyFont="0" applyFill="0" applyBorder="0" applyAlignment="0" applyProtection="0"/>
    <xf numFmtId="0" fontId="180" fillId="63" borderId="24" applyNumberFormat="0" applyAlignment="0" applyProtection="0">
      <alignment vertical="center"/>
    </xf>
    <xf numFmtId="0" fontId="181" fillId="0" borderId="0" applyNumberFormat="0" applyFill="0" applyBorder="0" applyAlignment="0" applyProtection="0">
      <alignment vertical="center"/>
    </xf>
    <xf numFmtId="0" fontId="182" fillId="0" borderId="33" applyNumberFormat="0" applyFill="0" applyAlignment="0" applyProtection="0">
      <alignment vertical="center"/>
    </xf>
    <xf numFmtId="0" fontId="16" fillId="0" borderId="33" applyNumberFormat="0" applyFill="0" applyAlignment="0" applyProtection="0">
      <alignment vertical="center"/>
    </xf>
    <xf numFmtId="191" fontId="10" fillId="0" borderId="0" applyFont="0" applyFill="0" applyBorder="0" applyAlignment="0" applyProtection="0"/>
    <xf numFmtId="43" fontId="13" fillId="0" borderId="0" applyFont="0" applyFill="0" applyBorder="0" applyAlignment="0" applyProtection="0"/>
    <xf numFmtId="246" fontId="151" fillId="0" borderId="0" applyFont="0" applyFill="0" applyBorder="0" applyAlignment="0" applyProtection="0"/>
    <xf numFmtId="43" fontId="47" fillId="0" borderId="0" applyFont="0" applyFill="0" applyBorder="0" applyAlignment="0" applyProtection="0">
      <alignment vertical="center"/>
    </xf>
    <xf numFmtId="176" fontId="47" fillId="0" borderId="0" applyFont="0" applyFill="0" applyBorder="0" applyAlignment="0" applyProtection="0">
      <alignment vertical="center"/>
    </xf>
    <xf numFmtId="176" fontId="16" fillId="0" borderId="0" applyFont="0" applyFill="0" applyBorder="0" applyAlignment="0" applyProtection="0">
      <alignment vertical="center"/>
    </xf>
    <xf numFmtId="245" fontId="151" fillId="0" borderId="0" applyFont="0" applyFill="0" applyBorder="0" applyAlignment="0" applyProtection="0"/>
    <xf numFmtId="41" fontId="16" fillId="0" borderId="0" applyFont="0" applyFill="0" applyBorder="0" applyAlignment="0" applyProtection="0"/>
    <xf numFmtId="242" fontId="151" fillId="0" borderId="0" applyFont="0" applyFill="0" applyBorder="0" applyAlignment="0" applyProtection="0"/>
    <xf numFmtId="41" fontId="47" fillId="0" borderId="0" applyFont="0" applyFill="0" applyBorder="0" applyAlignment="0" applyProtection="0">
      <alignment vertical="center"/>
    </xf>
    <xf numFmtId="0" fontId="132" fillId="0" borderId="0"/>
    <xf numFmtId="0" fontId="127" fillId="135" borderId="0" applyNumberFormat="0" applyBorder="0" applyAlignment="0" applyProtection="0"/>
    <xf numFmtId="0" fontId="127" fillId="136" borderId="0" applyNumberFormat="0" applyBorder="0" applyAlignment="0" applyProtection="0"/>
    <xf numFmtId="0" fontId="127" fillId="137" borderId="0" applyNumberFormat="0" applyBorder="0" applyAlignment="0" applyProtection="0"/>
    <xf numFmtId="247" fontId="49" fillId="0" borderId="44" applyFill="0" applyProtection="0">
      <alignment horizontal="right"/>
    </xf>
    <xf numFmtId="0" fontId="49" fillId="0" borderId="6" applyNumberFormat="0" applyFill="0" applyProtection="0">
      <alignment horizontal="left"/>
    </xf>
    <xf numFmtId="0" fontId="49" fillId="40" borderId="19" applyNumberFormat="0" applyFont="0" applyAlignment="0" applyProtection="0">
      <alignment vertical="center"/>
    </xf>
    <xf numFmtId="0" fontId="183" fillId="0" borderId="0" applyNumberFormat="0" applyFill="0" applyBorder="0" applyAlignment="0" applyProtection="0">
      <alignment vertical="center"/>
    </xf>
    <xf numFmtId="248" fontId="87" fillId="0" borderId="0" applyFont="0" applyFill="0" applyBorder="0" applyAlignment="0" applyProtection="0"/>
    <xf numFmtId="249" fontId="119" fillId="0" borderId="0" applyFont="0" applyFill="0" applyBorder="0" applyAlignment="0" applyProtection="0"/>
    <xf numFmtId="0" fontId="134" fillId="0" borderId="0"/>
    <xf numFmtId="250" fontId="119" fillId="0" borderId="0" applyFont="0" applyFill="0" applyBorder="0" applyAlignment="0" applyProtection="0"/>
  </cellStyleXfs>
  <cellXfs count="291">
    <xf numFmtId="0" fontId="0" fillId="0" borderId="0" xfId="0" applyAlignment="1"/>
    <xf numFmtId="0" fontId="1" fillId="0" borderId="0" xfId="0" applyFont="1" applyFill="1" applyBorder="1" applyAlignment="1"/>
    <xf numFmtId="0" fontId="2" fillId="0" borderId="0" xfId="0" applyFont="1" applyFill="1" applyBorder="1" applyAlignment="1"/>
    <xf numFmtId="0" fontId="2" fillId="0" borderId="0" xfId="0" applyFont="1" applyFill="1" applyAlignment="1"/>
    <xf numFmtId="0" fontId="3" fillId="0" borderId="0" xfId="774" applyNumberFormat="1" applyFont="1" applyFill="1" applyBorder="1" applyAlignment="1" applyProtection="1">
      <alignment horizontal="left" vertical="center"/>
    </xf>
    <xf numFmtId="0" fontId="4" fillId="0" borderId="0" xfId="2" applyNumberFormat="1" applyFont="1" applyFill="1" applyAlignment="1" applyProtection="1">
      <alignment horizontal="center" vertical="center"/>
    </xf>
    <xf numFmtId="0" fontId="3" fillId="0" borderId="0" xfId="0" applyFont="1" applyFill="1" applyBorder="1" applyAlignment="1">
      <alignment horizontal="right" vertical="center"/>
    </xf>
    <xf numFmtId="0" fontId="5"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24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24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0" xfId="2" applyNumberFormat="1" applyFont="1" applyFill="1" applyAlignment="1" applyProtection="1">
      <alignment horizontal="center" vertical="center"/>
    </xf>
    <xf numFmtId="0" fontId="10" fillId="0" borderId="0" xfId="0" applyFont="1" applyAlignment="1"/>
    <xf numFmtId="0" fontId="11" fillId="0" borderId="0" xfId="2" applyFont="1" applyAlignment="1">
      <alignment vertical="center"/>
    </xf>
    <xf numFmtId="0" fontId="11" fillId="0" borderId="0" xfId="2" applyFont="1" applyAlignment="1"/>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Fill="1" applyAlignment="1"/>
    <xf numFmtId="49" fontId="3" fillId="0" borderId="2" xfId="0" applyNumberFormat="1" applyFont="1" applyFill="1" applyBorder="1" applyAlignment="1">
      <alignment horizontal="justify" vertical="center"/>
    </xf>
    <xf numFmtId="2" fontId="11" fillId="0" borderId="2" xfId="0" applyNumberFormat="1" applyFont="1" applyFill="1" applyBorder="1" applyAlignment="1" applyProtection="1">
      <alignment horizontal="right" vertical="center" wrapText="1"/>
    </xf>
    <xf numFmtId="0" fontId="11" fillId="0" borderId="0" xfId="0" applyFont="1" applyFill="1" applyAlignment="1">
      <alignment vertical="center"/>
    </xf>
    <xf numFmtId="0" fontId="13" fillId="0" borderId="4" xfId="0" applyFont="1" applyBorder="1" applyAlignment="1">
      <alignment horizontal="left" vertical="center" wrapText="1"/>
    </xf>
    <xf numFmtId="0" fontId="14" fillId="0" borderId="0" xfId="0" applyNumberFormat="1" applyFont="1" applyFill="1" applyAlignment="1">
      <alignment horizontal="left" vertical="center" wrapText="1"/>
    </xf>
    <xf numFmtId="251" fontId="10" fillId="0" borderId="0" xfId="849" applyNumberFormat="1" applyFont="1" applyAlignment="1">
      <alignment vertical="center"/>
    </xf>
    <xf numFmtId="0" fontId="4" fillId="0" borderId="0" xfId="849" applyFont="1" applyBorder="1" applyAlignment="1">
      <alignment horizontal="center" vertical="center"/>
    </xf>
    <xf numFmtId="0" fontId="9" fillId="0" borderId="0" xfId="849" applyFont="1" applyBorder="1" applyAlignment="1">
      <alignment horizontal="center" vertical="center"/>
    </xf>
    <xf numFmtId="0" fontId="11" fillId="0" borderId="0" xfId="849" applyFont="1" applyBorder="1" applyAlignment="1">
      <alignment horizontal="center" vertical="center"/>
    </xf>
    <xf numFmtId="251" fontId="11" fillId="0" borderId="0" xfId="849" applyNumberFormat="1" applyFont="1" applyBorder="1" applyAlignment="1">
      <alignment horizontal="right" vertical="center"/>
    </xf>
    <xf numFmtId="0" fontId="12" fillId="0" borderId="2" xfId="849" applyFont="1" applyBorder="1" applyAlignment="1">
      <alignment horizontal="center" vertical="center" wrapText="1"/>
    </xf>
    <xf numFmtId="251" fontId="5" fillId="0" borderId="2" xfId="849" applyNumberFormat="1" applyFont="1" applyBorder="1" applyAlignment="1">
      <alignment horizontal="center" vertical="center" wrapText="1"/>
    </xf>
    <xf numFmtId="0" fontId="12" fillId="0" borderId="2" xfId="849" applyFont="1" applyBorder="1" applyAlignment="1">
      <alignment horizontal="left" vertical="center" wrapText="1" indent="1"/>
    </xf>
    <xf numFmtId="251" fontId="12" fillId="0" borderId="2" xfId="849" applyNumberFormat="1" applyFont="1" applyBorder="1" applyAlignment="1">
      <alignment horizontal="center" vertical="center" wrapText="1"/>
    </xf>
    <xf numFmtId="0" fontId="11" fillId="0" borderId="2" xfId="850" applyFont="1" applyBorder="1" applyAlignment="1">
      <alignment horizontal="left" vertical="center" indent="2"/>
    </xf>
    <xf numFmtId="251" fontId="12" fillId="0" borderId="2" xfId="852" applyNumberFormat="1" applyFont="1" applyBorder="1" applyAlignment="1">
      <alignment horizontal="center" vertical="center"/>
    </xf>
    <xf numFmtId="0" fontId="11" fillId="2" borderId="2" xfId="850" applyNumberFormat="1" applyFont="1" applyFill="1" applyBorder="1" applyAlignment="1" applyProtection="1">
      <alignment horizontal="left" vertical="center" indent="3"/>
    </xf>
    <xf numFmtId="251" fontId="11" fillId="0" borderId="2" xfId="852" applyNumberFormat="1" applyFont="1" applyBorder="1" applyAlignment="1">
      <alignment horizontal="center" vertical="center"/>
    </xf>
    <xf numFmtId="0" fontId="11" fillId="0" borderId="2" xfId="850" applyNumberFormat="1" applyFont="1" applyFill="1" applyBorder="1" applyAlignment="1" applyProtection="1">
      <alignment horizontal="left" vertical="center" indent="3"/>
    </xf>
    <xf numFmtId="0" fontId="12" fillId="2" borderId="2" xfId="850" applyNumberFormat="1" applyFont="1" applyFill="1" applyBorder="1" applyAlignment="1" applyProtection="1">
      <alignment horizontal="left" vertical="center" indent="1"/>
    </xf>
    <xf numFmtId="252" fontId="12" fillId="0" borderId="2" xfId="849" applyNumberFormat="1" applyFont="1" applyFill="1" applyBorder="1" applyAlignment="1">
      <alignment horizontal="center" vertical="center" wrapText="1"/>
    </xf>
    <xf numFmtId="0" fontId="12" fillId="0" borderId="2" xfId="850" applyFont="1" applyBorder="1" applyAlignment="1">
      <alignment horizontal="center" vertical="center"/>
    </xf>
    <xf numFmtId="252" fontId="12" fillId="0" borderId="2" xfId="850" applyNumberFormat="1" applyFont="1" applyFill="1" applyBorder="1" applyAlignment="1">
      <alignment horizontal="center" vertical="center"/>
    </xf>
    <xf numFmtId="240" fontId="10" fillId="0" borderId="0" xfId="849" applyNumberFormat="1" applyFont="1" applyAlignment="1">
      <alignment vertical="center"/>
    </xf>
    <xf numFmtId="0" fontId="4" fillId="0" borderId="0" xfId="774" applyNumberFormat="1" applyFont="1" applyFill="1" applyBorder="1" applyAlignment="1" applyProtection="1">
      <alignment horizontal="center" vertical="center"/>
    </xf>
    <xf numFmtId="0" fontId="9" fillId="0" borderId="0" xfId="774" applyNumberFormat="1" applyFont="1" applyFill="1" applyBorder="1" applyAlignment="1" applyProtection="1">
      <alignment horizontal="center" vertical="center"/>
    </xf>
    <xf numFmtId="0" fontId="10" fillId="0" borderId="0" xfId="849" applyFont="1" applyBorder="1" applyAlignment="1">
      <alignment horizontal="center" vertical="center"/>
    </xf>
    <xf numFmtId="240" fontId="11" fillId="0" borderId="0" xfId="849" applyNumberFormat="1" applyFont="1" applyBorder="1" applyAlignment="1">
      <alignment horizontal="right" vertical="center"/>
    </xf>
    <xf numFmtId="0" fontId="12" fillId="0" borderId="2" xfId="849" applyFont="1" applyFill="1" applyBorder="1" applyAlignment="1">
      <alignment horizontal="center" vertical="center" wrapText="1"/>
    </xf>
    <xf numFmtId="240" fontId="12" fillId="0" borderId="2" xfId="849" applyNumberFormat="1" applyFont="1" applyFill="1" applyBorder="1" applyAlignment="1">
      <alignment horizontal="center" vertical="center" wrapText="1"/>
    </xf>
    <xf numFmtId="0" fontId="12" fillId="0" borderId="2" xfId="849" applyFont="1" applyFill="1" applyBorder="1" applyAlignment="1">
      <alignment horizontal="left" vertical="center" wrapText="1" indent="1"/>
    </xf>
    <xf numFmtId="0" fontId="11" fillId="0" borderId="2" xfId="850" applyFont="1" applyFill="1" applyBorder="1" applyAlignment="1">
      <alignment horizontal="left" vertical="center" indent="2"/>
    </xf>
    <xf numFmtId="252" fontId="12" fillId="0" borderId="2" xfId="849" applyNumberFormat="1" applyFont="1" applyFill="1" applyBorder="1" applyAlignment="1">
      <alignment horizontal="center" vertical="center"/>
    </xf>
    <xf numFmtId="252" fontId="11" fillId="0" borderId="2" xfId="849" applyNumberFormat="1" applyFont="1" applyFill="1" applyBorder="1" applyAlignment="1">
      <alignment horizontal="center" vertical="center"/>
    </xf>
    <xf numFmtId="0" fontId="11" fillId="0" borderId="2" xfId="850" applyFont="1" applyFill="1" applyBorder="1" applyAlignment="1">
      <alignment horizontal="left" vertical="center" indent="3"/>
    </xf>
    <xf numFmtId="0" fontId="11" fillId="0" borderId="2" xfId="850" applyNumberFormat="1" applyFont="1" applyFill="1" applyBorder="1" applyAlignment="1" applyProtection="1">
      <alignment horizontal="left" vertical="center" wrapText="1" indent="3"/>
    </xf>
    <xf numFmtId="0" fontId="12" fillId="0" borderId="2" xfId="850" applyFont="1" applyFill="1" applyBorder="1" applyAlignment="1">
      <alignment horizontal="center" vertical="center"/>
    </xf>
    <xf numFmtId="0" fontId="15" fillId="0" borderId="0" xfId="850" applyFont="1" applyBorder="1" applyAlignment="1">
      <alignment horizontal="left" vertical="center" wrapText="1"/>
    </xf>
    <xf numFmtId="240" fontId="15" fillId="0" borderId="0" xfId="850" applyNumberFormat="1" applyFont="1" applyBorder="1" applyAlignment="1">
      <alignment horizontal="left" vertical="center" wrapText="1"/>
    </xf>
    <xf numFmtId="2" fontId="4" fillId="0" borderId="0" xfId="0" applyNumberFormat="1" applyFont="1" applyFill="1" applyAlignment="1" applyProtection="1">
      <alignment horizontal="center" vertical="center"/>
    </xf>
    <xf numFmtId="2" fontId="9" fillId="0" borderId="0" xfId="0" applyNumberFormat="1" applyFont="1" applyFill="1" applyAlignment="1" applyProtection="1">
      <alignment horizontal="center" vertical="center"/>
    </xf>
    <xf numFmtId="0" fontId="16" fillId="0" borderId="0" xfId="0" applyFont="1" applyAlignment="1">
      <alignment horizontal="center" vertical="center"/>
    </xf>
    <xf numFmtId="31" fontId="11" fillId="0" borderId="0" xfId="0" applyNumberFormat="1" applyFont="1" applyAlignment="1" applyProtection="1">
      <alignment horizontal="left"/>
    </xf>
    <xf numFmtId="2" fontId="9" fillId="0" borderId="0" xfId="0" applyNumberFormat="1" applyFont="1" applyBorder="1" applyAlignment="1"/>
    <xf numFmtId="2" fontId="9" fillId="0" borderId="0" xfId="0" applyNumberFormat="1" applyFont="1" applyAlignment="1" applyProtection="1">
      <alignment horizontal="left"/>
    </xf>
    <xf numFmtId="0" fontId="10" fillId="0" borderId="0" xfId="0" applyFont="1" applyFill="1" applyAlignment="1">
      <alignment vertical="center"/>
    </xf>
    <xf numFmtId="2" fontId="11" fillId="0" borderId="0" xfId="0" applyNumberFormat="1" applyFont="1" applyBorder="1" applyAlignment="1">
      <alignment horizontal="center" vertical="center"/>
    </xf>
    <xf numFmtId="0" fontId="3" fillId="0" borderId="0" xfId="0" applyFont="1" applyAlignment="1">
      <alignment vertical="center"/>
    </xf>
    <xf numFmtId="2" fontId="12" fillId="0" borderId="2" xfId="0" applyNumberFormat="1" applyFont="1" applyBorder="1" applyAlignment="1" applyProtection="1">
      <alignment horizontal="center" vertical="center" wrapText="1"/>
    </xf>
    <xf numFmtId="2" fontId="12" fillId="0" borderId="2" xfId="0" applyNumberFormat="1" applyFont="1" applyFill="1" applyBorder="1" applyAlignment="1" applyProtection="1">
      <alignment horizontal="center" vertical="center" wrapText="1"/>
    </xf>
    <xf numFmtId="2" fontId="12" fillId="0" borderId="2" xfId="0" applyNumberFormat="1" applyFont="1" applyBorder="1" applyAlignment="1">
      <alignment horizontal="center" vertical="center" wrapText="1"/>
    </xf>
    <xf numFmtId="49" fontId="3" fillId="0" borderId="2" xfId="0" applyNumberFormat="1" applyFont="1" applyFill="1" applyBorder="1" applyAlignment="1" applyProtection="1">
      <alignment horizontal="left" vertical="center" wrapText="1" indent="3"/>
    </xf>
    <xf numFmtId="49" fontId="10" fillId="0" borderId="2" xfId="0" applyNumberFormat="1" applyFont="1" applyBorder="1" applyAlignment="1">
      <alignment horizontal="center"/>
    </xf>
    <xf numFmtId="2" fontId="10" fillId="0" borderId="2" xfId="0" applyNumberFormat="1" applyFont="1" applyFill="1" applyBorder="1" applyAlignment="1" applyProtection="1">
      <alignment horizontal="center" vertical="center" wrapText="1"/>
    </xf>
    <xf numFmtId="2" fontId="10" fillId="0" borderId="2" xfId="0" applyNumberFormat="1" applyFont="1" applyBorder="1" applyAlignment="1">
      <alignment horizontal="center" vertical="center" wrapText="1"/>
    </xf>
    <xf numFmtId="10" fontId="10" fillId="0" borderId="2" xfId="0" applyNumberFormat="1" applyFont="1" applyBorder="1" applyAlignment="1" applyProtection="1">
      <alignment horizontal="center" vertical="center" wrapText="1"/>
    </xf>
    <xf numFmtId="10" fontId="10" fillId="0" borderId="2" xfId="0" applyNumberFormat="1" applyFont="1" applyFill="1" applyBorder="1" applyAlignment="1">
      <alignment horizontal="center"/>
    </xf>
    <xf numFmtId="2" fontId="11" fillId="0" borderId="2" xfId="0" applyNumberFormat="1" applyFont="1" applyFill="1" applyBorder="1" applyAlignment="1" applyProtection="1">
      <alignment vertical="center" wrapText="1"/>
    </xf>
    <xf numFmtId="180" fontId="11" fillId="0" borderId="2" xfId="760" applyNumberFormat="1" applyFont="1" applyFill="1" applyBorder="1" applyAlignment="1">
      <alignment vertical="center" wrapText="1"/>
    </xf>
    <xf numFmtId="0" fontId="11" fillId="0" borderId="2" xfId="0" applyFont="1" applyFill="1" applyBorder="1" applyAlignment="1">
      <alignment vertical="center"/>
    </xf>
    <xf numFmtId="0" fontId="16" fillId="0" borderId="0" xfId="0" applyFont="1" applyFill="1" applyAlignment="1">
      <alignment horizontal="center" vertical="center"/>
    </xf>
    <xf numFmtId="0" fontId="3" fillId="0" borderId="0" xfId="0" applyFont="1" applyFill="1" applyAlignment="1">
      <alignment vertical="center"/>
    </xf>
    <xf numFmtId="2" fontId="3" fillId="0" borderId="0" xfId="0" applyNumberFormat="1" applyFont="1" applyAlignment="1">
      <alignment vertical="center"/>
    </xf>
    <xf numFmtId="10" fontId="0" fillId="0" borderId="0" xfId="0" applyNumberFormat="1" applyAlignment="1"/>
    <xf numFmtId="49" fontId="4" fillId="0" borderId="0" xfId="760" applyNumberFormat="1" applyFont="1" applyFill="1" applyAlignment="1">
      <alignment horizontal="center" vertical="center"/>
    </xf>
    <xf numFmtId="49" fontId="9" fillId="0" borderId="0" xfId="760" applyNumberFormat="1" applyFont="1" applyFill="1" applyAlignment="1">
      <alignment horizontal="center" vertical="center"/>
    </xf>
    <xf numFmtId="10" fontId="9" fillId="0" borderId="0" xfId="760" applyNumberFormat="1" applyFont="1" applyFill="1" applyAlignment="1">
      <alignment horizontal="center" vertical="center"/>
    </xf>
    <xf numFmtId="0" fontId="11" fillId="0" borderId="0" xfId="0" applyFont="1" applyAlignment="1">
      <alignment vertical="center"/>
    </xf>
    <xf numFmtId="10" fontId="11" fillId="0" borderId="0" xfId="0" applyNumberFormat="1" applyFont="1" applyBorder="1" applyAlignment="1">
      <alignment horizontal="center" vertical="center"/>
    </xf>
    <xf numFmtId="49" fontId="12" fillId="0" borderId="5" xfId="760" applyNumberFormat="1" applyFont="1" applyFill="1" applyBorder="1" applyAlignment="1">
      <alignment horizontal="center" vertical="center"/>
    </xf>
    <xf numFmtId="10" fontId="12" fillId="0" borderId="2" xfId="0" applyNumberFormat="1" applyFont="1" applyFill="1" applyBorder="1" applyAlignment="1" applyProtection="1">
      <alignment horizontal="center" vertical="center" wrapText="1"/>
    </xf>
    <xf numFmtId="0" fontId="3" fillId="0" borderId="2" xfId="839" applyNumberFormat="1" applyFont="1" applyFill="1" applyBorder="1" applyAlignment="1" applyProtection="1">
      <alignment horizontal="left" vertical="center" wrapText="1"/>
    </xf>
    <xf numFmtId="180" fontId="10" fillId="0" borderId="2" xfId="76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10" fontId="10" fillId="0" borderId="2" xfId="0" applyNumberFormat="1" applyFont="1" applyFill="1" applyBorder="1" applyAlignment="1">
      <alignment horizontal="center" vertical="center"/>
    </xf>
    <xf numFmtId="49" fontId="12" fillId="0" borderId="2" xfId="760" applyNumberFormat="1" applyFont="1" applyFill="1" applyBorder="1" applyAlignment="1" applyProtection="1">
      <alignment horizontal="center" vertical="center"/>
    </xf>
    <xf numFmtId="0" fontId="10" fillId="0" borderId="2" xfId="0" applyFont="1" applyBorder="1" applyAlignment="1">
      <alignment horizontal="center"/>
    </xf>
    <xf numFmtId="0" fontId="4"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xf numFmtId="0" fontId="12" fillId="0" borderId="2" xfId="0" applyFont="1" applyBorder="1" applyAlignment="1">
      <alignment horizontal="center" vertical="center" wrapText="1"/>
    </xf>
    <xf numFmtId="3" fontId="3" fillId="0" borderId="2" xfId="0" applyNumberFormat="1" applyFont="1" applyFill="1" applyBorder="1" applyAlignment="1" applyProtection="1">
      <alignment vertical="center"/>
    </xf>
    <xf numFmtId="3" fontId="11" fillId="3" borderId="2" xfId="0" applyNumberFormat="1" applyFont="1" applyFill="1" applyBorder="1" applyAlignment="1" applyProtection="1">
      <alignment horizontal="left" vertical="center"/>
    </xf>
    <xf numFmtId="3" fontId="11" fillId="0" borderId="2" xfId="0" applyNumberFormat="1" applyFont="1" applyFill="1" applyBorder="1" applyAlignment="1" applyProtection="1">
      <alignment horizontal="left" vertical="center"/>
    </xf>
    <xf numFmtId="2" fontId="17" fillId="0" borderId="2" xfId="0" applyNumberFormat="1" applyFont="1" applyBorder="1" applyAlignment="1" applyProtection="1">
      <alignment horizontal="center" vertical="center" wrapText="1"/>
    </xf>
    <xf numFmtId="2" fontId="17" fillId="0" borderId="2" xfId="0" applyNumberFormat="1" applyFont="1" applyFill="1" applyBorder="1" applyAlignment="1" applyProtection="1">
      <alignment horizontal="center" vertical="center" wrapText="1"/>
    </xf>
    <xf numFmtId="2" fontId="17" fillId="0" borderId="2" xfId="0" applyNumberFormat="1" applyFont="1" applyBorder="1" applyAlignment="1">
      <alignment horizontal="center" vertical="center" wrapText="1"/>
    </xf>
    <xf numFmtId="0" fontId="10" fillId="0" borderId="2" xfId="0" applyFont="1" applyFill="1" applyBorder="1" applyAlignment="1">
      <alignment horizontal="center"/>
    </xf>
    <xf numFmtId="0" fontId="3" fillId="0" borderId="2" xfId="0" applyFont="1" applyBorder="1" applyAlignment="1">
      <alignment vertical="center"/>
    </xf>
    <xf numFmtId="0" fontId="11" fillId="0" borderId="2" xfId="0" applyFont="1" applyBorder="1" applyAlignment="1">
      <alignment vertical="center"/>
    </xf>
    <xf numFmtId="0" fontId="12" fillId="0" borderId="2" xfId="0" applyFont="1" applyBorder="1" applyAlignment="1">
      <alignment horizontal="left" vertical="center" wrapText="1"/>
    </xf>
    <xf numFmtId="0" fontId="10" fillId="0" borderId="2" xfId="854" applyFont="1" applyFill="1" applyBorder="1" applyAlignment="1">
      <alignment vertical="center"/>
    </xf>
    <xf numFmtId="0" fontId="11" fillId="0" borderId="2" xfId="854" applyFont="1" applyFill="1" applyBorder="1" applyAlignment="1">
      <alignment vertical="center"/>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14" fillId="0" borderId="0" xfId="0" applyFont="1" applyAlignment="1"/>
    <xf numFmtId="1" fontId="11" fillId="0" borderId="2" xfId="854" applyNumberFormat="1" applyFont="1" applyFill="1" applyBorder="1" applyAlignment="1" applyProtection="1">
      <alignment horizontal="left" vertical="center"/>
      <protection locked="0"/>
    </xf>
    <xf numFmtId="0" fontId="11" fillId="0" borderId="2" xfId="0" applyFont="1" applyFill="1" applyBorder="1" applyAlignment="1">
      <alignment horizontal="left" vertical="center" wrapText="1"/>
    </xf>
    <xf numFmtId="3" fontId="16" fillId="4" borderId="2" xfId="0" applyNumberFormat="1" applyFont="1" applyFill="1" applyBorder="1" applyAlignment="1" applyProtection="1">
      <alignment horizontal="center" vertical="center"/>
    </xf>
    <xf numFmtId="0" fontId="3" fillId="0" borderId="3" xfId="839" applyNumberFormat="1" applyFont="1" applyFill="1" applyBorder="1" applyAlignment="1" applyProtection="1">
      <alignment horizontal="left" vertical="center" wrapText="1"/>
    </xf>
    <xf numFmtId="3" fontId="3" fillId="3" borderId="2" xfId="0" applyNumberFormat="1" applyFont="1" applyFill="1" applyBorder="1" applyAlignment="1" applyProtection="1">
      <alignment vertical="center"/>
    </xf>
    <xf numFmtId="0" fontId="3" fillId="0" borderId="2" xfId="0" applyFont="1" applyFill="1" applyBorder="1" applyAlignment="1">
      <alignment horizontal="left" vertical="center"/>
    </xf>
    <xf numFmtId="0" fontId="3" fillId="0" borderId="2" xfId="760" applyFont="1" applyFill="1" applyBorder="1" applyAlignment="1">
      <alignment vertical="center" wrapText="1"/>
    </xf>
    <xf numFmtId="3" fontId="3" fillId="0" borderId="2" xfId="0" applyNumberFormat="1" applyFont="1" applyFill="1" applyBorder="1" applyAlignment="1" applyProtection="1">
      <alignment horizontal="left" vertical="center"/>
    </xf>
    <xf numFmtId="0" fontId="0" fillId="0" borderId="0" xfId="0" applyFill="1" applyAlignment="1"/>
    <xf numFmtId="2" fontId="4" fillId="0" borderId="0" xfId="0" applyNumberFormat="1" applyFont="1" applyFill="1" applyBorder="1" applyAlignment="1" applyProtection="1">
      <alignment horizontal="center" vertical="center"/>
    </xf>
    <xf numFmtId="2" fontId="9" fillId="0" borderId="0" xfId="0" applyNumberFormat="1" applyFont="1" applyFill="1" applyBorder="1" applyAlignment="1" applyProtection="1">
      <alignment horizontal="center" vertical="center"/>
    </xf>
    <xf numFmtId="10" fontId="9" fillId="0" borderId="0" xfId="0" applyNumberFormat="1" applyFont="1" applyFill="1" applyBorder="1" applyAlignment="1" applyProtection="1">
      <alignment horizontal="center" vertical="center"/>
    </xf>
    <xf numFmtId="31" fontId="18" fillId="0" borderId="0" xfId="0" applyNumberFormat="1" applyFont="1" applyBorder="1" applyAlignment="1" applyProtection="1">
      <alignment horizontal="left"/>
    </xf>
    <xf numFmtId="10" fontId="10" fillId="0" borderId="0" xfId="0" applyNumberFormat="1" applyFont="1" applyFill="1" applyAlignment="1">
      <alignment vertical="center"/>
    </xf>
    <xf numFmtId="0" fontId="16" fillId="0" borderId="0" xfId="0" applyFont="1" applyAlignment="1">
      <alignment vertical="center"/>
    </xf>
    <xf numFmtId="2" fontId="12" fillId="0" borderId="2" xfId="0" applyNumberFormat="1" applyFont="1" applyFill="1" applyBorder="1" applyAlignment="1">
      <alignment horizontal="center" vertical="center" wrapText="1"/>
    </xf>
    <xf numFmtId="10" fontId="12" fillId="0" borderId="2" xfId="0" applyNumberFormat="1" applyFont="1" applyBorder="1" applyAlignment="1" applyProtection="1">
      <alignment horizontal="center" vertical="center" wrapText="1"/>
    </xf>
    <xf numFmtId="0" fontId="12" fillId="0" borderId="6" xfId="0" applyFont="1" applyFill="1" applyBorder="1" applyAlignment="1">
      <alignment horizontal="center" vertical="center"/>
    </xf>
    <xf numFmtId="10" fontId="12" fillId="0" borderId="6" xfId="0" applyNumberFormat="1" applyFont="1" applyFill="1" applyBorder="1" applyAlignment="1">
      <alignment horizontal="center" vertical="center"/>
    </xf>
    <xf numFmtId="0" fontId="11" fillId="0" borderId="2" xfId="0" applyFont="1" applyFill="1" applyBorder="1" applyAlignment="1">
      <alignment horizontal="center" vertical="center"/>
    </xf>
    <xf numFmtId="10" fontId="11" fillId="0" borderId="2" xfId="0" applyNumberFormat="1" applyFont="1" applyFill="1" applyBorder="1" applyAlignment="1">
      <alignment horizontal="center" vertical="center"/>
    </xf>
    <xf numFmtId="0" fontId="16" fillId="0" borderId="0" xfId="0" applyFont="1" applyFill="1" applyAlignment="1">
      <alignment vertical="center"/>
    </xf>
    <xf numFmtId="2" fontId="19" fillId="0" borderId="2" xfId="0" applyNumberFormat="1" applyFont="1" applyFill="1" applyBorder="1" applyAlignment="1" applyProtection="1">
      <alignment vertical="center" wrapText="1"/>
    </xf>
    <xf numFmtId="240" fontId="11" fillId="0" borderId="2" xfId="760" applyNumberFormat="1" applyFont="1" applyFill="1" applyBorder="1" applyAlignment="1">
      <alignment horizontal="center" vertical="center" wrapText="1"/>
    </xf>
    <xf numFmtId="180" fontId="11" fillId="0" borderId="2" xfId="760" applyNumberFormat="1" applyFont="1" applyFill="1" applyBorder="1" applyAlignment="1">
      <alignment horizontal="center" vertical="center" wrapText="1"/>
    </xf>
    <xf numFmtId="10" fontId="11" fillId="0" borderId="2" xfId="0" applyNumberFormat="1" applyFont="1" applyFill="1" applyBorder="1" applyAlignment="1" applyProtection="1">
      <alignment horizontal="center" vertical="center"/>
    </xf>
    <xf numFmtId="2" fontId="11" fillId="0" borderId="2" xfId="0" applyNumberFormat="1" applyFont="1" applyFill="1" applyBorder="1" applyAlignment="1">
      <alignment horizontal="center" vertical="center" wrapText="1"/>
    </xf>
    <xf numFmtId="10" fontId="11" fillId="0" borderId="2" xfId="0" applyNumberFormat="1" applyFont="1" applyBorder="1" applyAlignment="1" applyProtection="1">
      <alignment horizontal="center" vertical="center" wrapText="1"/>
    </xf>
    <xf numFmtId="10" fontId="11" fillId="0" borderId="2" xfId="0" applyNumberFormat="1" applyFont="1" applyFill="1" applyBorder="1" applyAlignment="1" applyProtection="1">
      <alignment horizontal="center" vertical="center" wrapText="1"/>
    </xf>
    <xf numFmtId="0" fontId="11" fillId="0" borderId="2" xfId="760" applyFont="1" applyFill="1" applyBorder="1" applyAlignment="1">
      <alignment vertical="center" wrapText="1"/>
    </xf>
    <xf numFmtId="0" fontId="12" fillId="0" borderId="2" xfId="0" applyFont="1" applyFill="1" applyBorder="1" applyAlignment="1">
      <alignment horizontal="center" vertical="center"/>
    </xf>
    <xf numFmtId="10" fontId="12" fillId="0" borderId="2" xfId="0" applyNumberFormat="1" applyFont="1" applyFill="1" applyBorder="1" applyAlignment="1">
      <alignment horizontal="center" vertical="center"/>
    </xf>
    <xf numFmtId="0" fontId="11" fillId="0" borderId="2" xfId="0" applyFont="1" applyFill="1" applyBorder="1" applyAlignment="1">
      <alignment horizontal="left" vertical="center"/>
    </xf>
    <xf numFmtId="3" fontId="11" fillId="0" borderId="2" xfId="0" applyNumberFormat="1" applyFont="1" applyFill="1" applyBorder="1" applyAlignment="1" applyProtection="1">
      <alignment vertical="center"/>
    </xf>
    <xf numFmtId="0" fontId="3" fillId="0" borderId="2" xfId="0" applyFont="1" applyFill="1" applyBorder="1" applyAlignment="1">
      <alignment horizontal="center" vertical="center"/>
    </xf>
    <xf numFmtId="2" fontId="16" fillId="0" borderId="0" xfId="0" applyNumberFormat="1" applyFont="1" applyAlignment="1">
      <alignment vertical="center"/>
    </xf>
    <xf numFmtId="3" fontId="11" fillId="3" borderId="2" xfId="0" applyNumberFormat="1" applyFont="1" applyFill="1" applyBorder="1" applyAlignment="1" applyProtection="1">
      <alignment vertical="center"/>
    </xf>
    <xf numFmtId="0" fontId="17" fillId="0" borderId="2" xfId="0" applyFont="1" applyFill="1" applyBorder="1" applyAlignment="1">
      <alignment horizontal="center" vertical="center"/>
    </xf>
    <xf numFmtId="10" fontId="17" fillId="0" borderId="2" xfId="0" applyNumberFormat="1" applyFont="1" applyFill="1" applyBorder="1" applyAlignment="1">
      <alignment horizontal="center" vertical="center"/>
    </xf>
    <xf numFmtId="0" fontId="12" fillId="2" borderId="2" xfId="0" applyFont="1" applyFill="1" applyBorder="1" applyAlignment="1">
      <alignment horizontal="center" vertical="center"/>
    </xf>
    <xf numFmtId="0" fontId="5" fillId="2" borderId="2" xfId="0" applyFont="1" applyFill="1" applyBorder="1" applyAlignment="1">
      <alignment horizontal="distributed" vertical="center"/>
    </xf>
    <xf numFmtId="0" fontId="20" fillId="0" borderId="0" xfId="0" applyFont="1" applyAlignment="1"/>
    <xf numFmtId="0" fontId="20" fillId="0" borderId="0" xfId="0" applyFont="1" applyFill="1" applyAlignment="1"/>
    <xf numFmtId="10" fontId="20" fillId="0" borderId="0" xfId="0" applyNumberFormat="1" applyFont="1" applyAlignment="1"/>
    <xf numFmtId="0" fontId="0" fillId="0" borderId="0" xfId="0" applyAlignment="1">
      <alignment horizontal="center"/>
    </xf>
    <xf numFmtId="240" fontId="11" fillId="0" borderId="2" xfId="760" applyNumberFormat="1" applyFont="1" applyFill="1" applyBorder="1" applyAlignment="1" applyProtection="1">
      <alignment horizontal="center" vertical="center"/>
    </xf>
    <xf numFmtId="2" fontId="11" fillId="0" borderId="2" xfId="0" applyNumberFormat="1" applyFont="1" applyBorder="1" applyAlignment="1">
      <alignment horizontal="center" vertical="center" wrapText="1"/>
    </xf>
    <xf numFmtId="0" fontId="11" fillId="3" borderId="2" xfId="0" applyFont="1" applyFill="1" applyBorder="1" applyAlignment="1">
      <alignment horizontal="center" vertical="center"/>
    </xf>
    <xf numFmtId="3" fontId="3" fillId="0" borderId="3" xfId="0" applyNumberFormat="1" applyFont="1" applyFill="1" applyBorder="1" applyAlignment="1" applyProtection="1">
      <alignment horizontal="left" vertical="center"/>
    </xf>
    <xf numFmtId="0" fontId="11" fillId="0" borderId="2" xfId="760" applyNumberFormat="1" applyFont="1" applyFill="1" applyBorder="1" applyAlignment="1" applyProtection="1">
      <alignment horizontal="center" vertical="center"/>
    </xf>
    <xf numFmtId="49" fontId="12" fillId="0" borderId="3" xfId="760" applyNumberFormat="1" applyFont="1" applyFill="1" applyBorder="1" applyAlignment="1" applyProtection="1">
      <alignment horizontal="center" vertical="center"/>
    </xf>
    <xf numFmtId="49" fontId="12" fillId="0" borderId="5" xfId="760" applyNumberFormat="1" applyFont="1" applyFill="1" applyBorder="1" applyAlignment="1" applyProtection="1">
      <alignment horizontal="left" vertical="center"/>
    </xf>
    <xf numFmtId="240" fontId="12" fillId="0" borderId="2" xfId="760" applyNumberFormat="1" applyFont="1" applyFill="1" applyBorder="1" applyAlignment="1" applyProtection="1">
      <alignment horizontal="center" vertical="center"/>
    </xf>
    <xf numFmtId="49" fontId="12" fillId="0" borderId="2" xfId="760" applyNumberFormat="1" applyFont="1" applyFill="1" applyBorder="1" applyAlignment="1" applyProtection="1">
      <alignment horizontal="left" vertical="center"/>
    </xf>
    <xf numFmtId="49" fontId="11" fillId="0" borderId="5" xfId="760" applyNumberFormat="1" applyFont="1" applyFill="1" applyBorder="1" applyAlignment="1" applyProtection="1">
      <alignment horizontal="left" vertical="center"/>
    </xf>
    <xf numFmtId="0" fontId="11" fillId="0" borderId="2" xfId="0" applyFont="1" applyBorder="1" applyAlignment="1">
      <alignment horizontal="center" vertical="center"/>
    </xf>
    <xf numFmtId="49" fontId="11" fillId="0" borderId="2" xfId="760" applyNumberFormat="1" applyFont="1" applyFill="1" applyBorder="1" applyAlignment="1" applyProtection="1">
      <alignment horizontal="left" vertical="center"/>
    </xf>
    <xf numFmtId="253" fontId="12" fillId="0" borderId="2" xfId="760" applyNumberFormat="1" applyFont="1" applyFill="1" applyBorder="1" applyAlignment="1" applyProtection="1">
      <alignment horizontal="center" vertical="center" wrapText="1"/>
    </xf>
    <xf numFmtId="0" fontId="4" fillId="0" borderId="0" xfId="0" applyFont="1" applyFill="1" applyAlignment="1">
      <alignment horizontal="center" vertical="center"/>
    </xf>
    <xf numFmtId="0" fontId="9" fillId="0" borderId="0" xfId="0" applyFont="1" applyFill="1" applyAlignment="1">
      <alignment horizontal="center" vertical="center"/>
    </xf>
    <xf numFmtId="10" fontId="9" fillId="0" borderId="0" xfId="0" applyNumberFormat="1" applyFont="1" applyFill="1" applyAlignment="1">
      <alignment horizontal="center" vertical="center"/>
    </xf>
    <xf numFmtId="0" fontId="11" fillId="0" borderId="0" xfId="0" applyFont="1" applyFill="1" applyAlignment="1">
      <alignment horizontal="left"/>
    </xf>
    <xf numFmtId="240" fontId="11" fillId="0" borderId="2" xfId="0" applyNumberFormat="1" applyFont="1" applyFill="1" applyBorder="1" applyAlignment="1">
      <alignment horizontal="center" vertical="center"/>
    </xf>
    <xf numFmtId="2" fontId="11" fillId="0" borderId="2" xfId="0" applyNumberFormat="1" applyFont="1" applyFill="1" applyBorder="1" applyAlignment="1" applyProtection="1">
      <alignment horizontal="center" vertical="center" wrapText="1"/>
    </xf>
    <xf numFmtId="1" fontId="11" fillId="0" borderId="2" xfId="0" applyNumberFormat="1" applyFont="1" applyFill="1" applyBorder="1" applyAlignment="1">
      <alignment horizontal="center" vertical="center"/>
    </xf>
    <xf numFmtId="3" fontId="12" fillId="0" borderId="2" xfId="0" applyNumberFormat="1" applyFont="1" applyFill="1" applyBorder="1" applyAlignment="1" applyProtection="1">
      <alignment horizontal="center" vertical="center"/>
    </xf>
    <xf numFmtId="1" fontId="12" fillId="0" borderId="2" xfId="0" applyNumberFormat="1" applyFont="1" applyFill="1" applyBorder="1" applyAlignment="1">
      <alignment horizontal="center" vertical="center"/>
    </xf>
    <xf numFmtId="3" fontId="12" fillId="0" borderId="2" xfId="0" applyNumberFormat="1" applyFont="1" applyFill="1" applyBorder="1" applyAlignment="1" applyProtection="1">
      <alignment vertical="center"/>
    </xf>
    <xf numFmtId="240" fontId="12" fillId="0" borderId="2" xfId="0" applyNumberFormat="1" applyFont="1" applyFill="1" applyBorder="1" applyAlignment="1">
      <alignment horizontal="center" vertical="center"/>
    </xf>
    <xf numFmtId="0" fontId="11" fillId="0" borderId="2" xfId="0" applyFont="1" applyBorder="1" applyAlignment="1">
      <alignment horizontal="center"/>
    </xf>
    <xf numFmtId="2" fontId="11" fillId="0" borderId="0" xfId="0" applyNumberFormat="1" applyFont="1" applyAlignment="1"/>
    <xf numFmtId="2" fontId="12" fillId="0" borderId="3" xfId="0" applyNumberFormat="1" applyFont="1" applyBorder="1" applyAlignment="1" applyProtection="1">
      <alignment horizontal="center" vertical="center" wrapText="1"/>
    </xf>
    <xf numFmtId="2" fontId="12" fillId="0" borderId="7" xfId="0" applyNumberFormat="1" applyFont="1" applyBorder="1" applyAlignment="1" applyProtection="1">
      <alignment horizontal="center" vertical="center" wrapText="1"/>
    </xf>
    <xf numFmtId="2" fontId="12" fillId="0" borderId="8" xfId="0" applyNumberFormat="1" applyFont="1" applyBorder="1" applyAlignment="1" applyProtection="1">
      <alignment horizontal="center" vertical="center" wrapText="1"/>
    </xf>
    <xf numFmtId="49" fontId="3" fillId="0" borderId="2" xfId="0" applyNumberFormat="1" applyFont="1" applyFill="1" applyBorder="1" applyAlignment="1" applyProtection="1">
      <alignment horizontal="left" vertical="center" wrapText="1" indent="1"/>
    </xf>
    <xf numFmtId="2" fontId="3" fillId="0" borderId="2" xfId="0" applyNumberFormat="1" applyFont="1" applyBorder="1" applyAlignment="1" applyProtection="1">
      <alignment horizontal="center" vertical="center" wrapText="1"/>
    </xf>
    <xf numFmtId="2" fontId="11" fillId="0" borderId="0" xfId="0" applyNumberFormat="1" applyFont="1" applyAlignment="1" applyProtection="1">
      <alignment horizontal="center" vertical="center"/>
    </xf>
    <xf numFmtId="180" fontId="11" fillId="0" borderId="2" xfId="760" applyNumberFormat="1" applyFont="1" applyFill="1" applyBorder="1" applyAlignment="1" applyProtection="1">
      <alignment vertical="center" wrapText="1"/>
    </xf>
    <xf numFmtId="10" fontId="11" fillId="0" borderId="2" xfId="0" applyNumberFormat="1" applyFont="1" applyFill="1" applyBorder="1" applyAlignment="1" applyProtection="1">
      <alignment vertical="center" wrapText="1"/>
    </xf>
    <xf numFmtId="2" fontId="3" fillId="0" borderId="0" xfId="0" applyNumberFormat="1" applyFont="1" applyAlignment="1" applyProtection="1">
      <alignment horizontal="center" vertical="center"/>
    </xf>
    <xf numFmtId="2" fontId="5" fillId="0" borderId="0" xfId="0" applyNumberFormat="1" applyFont="1" applyBorder="1" applyAlignment="1" applyProtection="1">
      <alignment horizontal="center" vertical="center" wrapText="1"/>
    </xf>
    <xf numFmtId="180" fontId="3" fillId="0" borderId="0" xfId="760" applyNumberFormat="1" applyFont="1" applyFill="1" applyBorder="1" applyAlignment="1" applyProtection="1">
      <alignment vertical="center" wrapText="1"/>
    </xf>
    <xf numFmtId="2" fontId="3" fillId="0" borderId="0" xfId="0" applyNumberFormat="1" applyFont="1" applyBorder="1" applyAlignment="1" applyProtection="1">
      <alignment horizontal="center" vertical="center" wrapText="1"/>
    </xf>
    <xf numFmtId="0" fontId="0" fillId="0" borderId="0" xfId="0" applyAlignment="1">
      <alignment wrapText="1"/>
    </xf>
    <xf numFmtId="0" fontId="0" fillId="0" borderId="0" xfId="0" applyAlignment="1">
      <alignment horizontal="center" vertical="center"/>
    </xf>
    <xf numFmtId="0" fontId="3" fillId="0" borderId="0" xfId="774" applyNumberFormat="1" applyFont="1" applyFill="1" applyBorder="1" applyAlignment="1" applyProtection="1">
      <alignment horizontal="left" vertical="center" wrapText="1"/>
    </xf>
    <xf numFmtId="2" fontId="4" fillId="0" borderId="0" xfId="0" applyNumberFormat="1" applyFont="1" applyFill="1" applyAlignment="1" applyProtection="1">
      <alignment horizontal="center" vertical="center" wrapText="1"/>
    </xf>
    <xf numFmtId="31" fontId="11" fillId="0" borderId="0" xfId="0" applyNumberFormat="1" applyFont="1" applyAlignment="1" applyProtection="1">
      <alignment horizontal="left" wrapText="1"/>
    </xf>
    <xf numFmtId="2" fontId="9" fillId="0" borderId="0" xfId="0" applyNumberFormat="1" applyFont="1" applyBorder="1" applyAlignment="1">
      <alignment horizontal="center" vertical="center"/>
    </xf>
    <xf numFmtId="2" fontId="9" fillId="0" borderId="0" xfId="0" applyNumberFormat="1" applyFont="1" applyAlignment="1" applyProtection="1">
      <alignment horizontal="center" vertical="center"/>
    </xf>
    <xf numFmtId="0" fontId="10" fillId="0" borderId="0" xfId="0" applyFont="1" applyFill="1" applyAlignment="1">
      <alignment horizontal="center" vertical="center"/>
    </xf>
    <xf numFmtId="49" fontId="11" fillId="0" borderId="2" xfId="0" applyNumberFormat="1" applyFont="1" applyFill="1" applyBorder="1" applyAlignment="1" applyProtection="1">
      <alignment horizontal="left" vertical="center" wrapText="1" indent="1"/>
    </xf>
    <xf numFmtId="0" fontId="12" fillId="0" borderId="2"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left" vertical="center" wrapText="1" indent="2"/>
    </xf>
    <xf numFmtId="49" fontId="3" fillId="0" borderId="2" xfId="0" applyNumberFormat="1" applyFont="1" applyFill="1" applyBorder="1" applyAlignment="1" applyProtection="1">
      <alignment horizontal="left" vertical="center" wrapText="1" indent="2"/>
    </xf>
    <xf numFmtId="180" fontId="17" fillId="0" borderId="2" xfId="760" applyNumberFormat="1" applyFont="1" applyFill="1" applyBorder="1" applyAlignment="1">
      <alignment horizontal="center" vertical="center" wrapText="1"/>
    </xf>
    <xf numFmtId="0" fontId="10" fillId="0" borderId="2" xfId="0" applyFont="1" applyBorder="1" applyAlignment="1">
      <alignment horizontal="center" vertical="center"/>
    </xf>
    <xf numFmtId="3" fontId="17" fillId="0" borderId="2" xfId="0" applyNumberFormat="1" applyFont="1" applyFill="1" applyBorder="1" applyAlignment="1" applyProtection="1">
      <alignment horizontal="center" vertical="center"/>
    </xf>
    <xf numFmtId="187" fontId="11" fillId="0" borderId="2" xfId="0" applyNumberFormat="1" applyFont="1" applyFill="1" applyBorder="1" applyAlignment="1" applyProtection="1">
      <alignment horizontal="center" vertical="center" wrapText="1"/>
    </xf>
    <xf numFmtId="3" fontId="10" fillId="0" borderId="2" xfId="0" applyNumberFormat="1" applyFont="1" applyFill="1" applyBorder="1" applyAlignment="1" applyProtection="1">
      <alignment horizontal="center" vertical="center"/>
    </xf>
    <xf numFmtId="2" fontId="4" fillId="0" borderId="0" xfId="0" applyNumberFormat="1" applyFont="1" applyFill="1" applyBorder="1" applyAlignment="1" applyProtection="1">
      <alignment horizontal="center" vertical="center" wrapText="1"/>
    </xf>
    <xf numFmtId="0" fontId="10" fillId="0" borderId="0" xfId="0" applyFont="1" applyAlignment="1">
      <alignment horizontal="center" vertical="center"/>
    </xf>
    <xf numFmtId="31" fontId="18" fillId="0" borderId="0" xfId="0" applyNumberFormat="1" applyFont="1" applyBorder="1" applyAlignment="1" applyProtection="1">
      <alignment horizontal="left" wrapText="1"/>
    </xf>
    <xf numFmtId="2" fontId="9" fillId="0" borderId="0" xfId="0" applyNumberFormat="1" applyFont="1" applyFill="1" applyBorder="1" applyAlignment="1"/>
    <xf numFmtId="2" fontId="9" fillId="0" borderId="0" xfId="0" applyNumberFormat="1" applyFont="1" applyFill="1" applyAlignment="1" applyProtection="1">
      <alignment horizontal="left"/>
    </xf>
    <xf numFmtId="0" fontId="10" fillId="0" borderId="0" xfId="0" applyFont="1" applyAlignment="1">
      <alignment vertical="center"/>
    </xf>
    <xf numFmtId="0" fontId="5" fillId="0" borderId="6" xfId="0" applyFont="1" applyFill="1" applyBorder="1" applyAlignment="1">
      <alignment vertical="center" wrapText="1"/>
    </xf>
    <xf numFmtId="0" fontId="3" fillId="0" borderId="6" xfId="0" applyFont="1" applyFill="1" applyBorder="1" applyAlignment="1">
      <alignment horizontal="left" vertical="center" wrapText="1" indent="2"/>
    </xf>
    <xf numFmtId="3" fontId="11" fillId="0" borderId="2" xfId="0" applyNumberFormat="1" applyFont="1" applyFill="1" applyBorder="1" applyAlignment="1" applyProtection="1">
      <alignment horizontal="center" vertical="center"/>
    </xf>
    <xf numFmtId="180" fontId="12" fillId="0" borderId="2" xfId="760" applyNumberFormat="1" applyFont="1" applyFill="1" applyBorder="1" applyAlignment="1">
      <alignment horizontal="center" vertical="center" wrapText="1"/>
    </xf>
    <xf numFmtId="2" fontId="10" fillId="0" borderId="0" xfId="0" applyNumberFormat="1" applyFont="1" applyAlignment="1">
      <alignment vertical="center"/>
    </xf>
    <xf numFmtId="0" fontId="12" fillId="2" borderId="2" xfId="0" applyFont="1" applyFill="1" applyBorder="1" applyAlignment="1">
      <alignment horizontal="center" vertical="center" wrapText="1"/>
    </xf>
    <xf numFmtId="0" fontId="0" fillId="0" borderId="0" xfId="0" applyFill="1" applyAlignment="1">
      <alignment wrapText="1"/>
    </xf>
    <xf numFmtId="0" fontId="14" fillId="0" borderId="0" xfId="0" applyFont="1" applyFill="1" applyAlignment="1"/>
    <xf numFmtId="10" fontId="14" fillId="0" borderId="0" xfId="0" applyNumberFormat="1" applyFont="1" applyFill="1" applyAlignment="1"/>
    <xf numFmtId="31" fontId="18" fillId="0" borderId="0" xfId="0" applyNumberFormat="1" applyFont="1" applyFill="1" applyBorder="1" applyAlignment="1" applyProtection="1">
      <alignment horizontal="left" wrapText="1"/>
    </xf>
    <xf numFmtId="0" fontId="12" fillId="0" borderId="2" xfId="0" applyFont="1" applyFill="1" applyBorder="1" applyAlignment="1">
      <alignment vertical="center" wrapText="1"/>
    </xf>
    <xf numFmtId="0" fontId="11" fillId="0" borderId="2" xfId="0" applyFont="1" applyFill="1" applyBorder="1" applyAlignment="1">
      <alignment vertical="center" wrapText="1"/>
    </xf>
    <xf numFmtId="0" fontId="5" fillId="0" borderId="2" xfId="0" applyFont="1" applyFill="1" applyBorder="1" applyAlignment="1">
      <alignment vertical="center" wrapText="1"/>
    </xf>
    <xf numFmtId="0" fontId="21" fillId="0" borderId="2" xfId="0" applyFont="1" applyFill="1" applyBorder="1" applyAlignment="1">
      <alignment vertical="center" wrapText="1"/>
    </xf>
    <xf numFmtId="10" fontId="12" fillId="0" borderId="0" xfId="0" applyNumberFormat="1" applyFont="1" applyBorder="1" applyAlignment="1" applyProtection="1">
      <alignment vertical="center" wrapText="1"/>
    </xf>
    <xf numFmtId="2" fontId="11" fillId="0" borderId="0" xfId="0" applyNumberFormat="1" applyFont="1" applyBorder="1" applyAlignment="1" applyProtection="1">
      <alignment horizontal="left"/>
    </xf>
    <xf numFmtId="2" fontId="12" fillId="0" borderId="9" xfId="0" applyNumberFormat="1" applyFont="1" applyBorder="1" applyAlignment="1" applyProtection="1">
      <alignment horizontal="center" vertical="center" wrapText="1"/>
    </xf>
    <xf numFmtId="2" fontId="12" fillId="0" borderId="9" xfId="0" applyNumberFormat="1" applyFont="1" applyFill="1" applyBorder="1" applyAlignment="1" applyProtection="1">
      <alignment horizontal="center" vertical="center" wrapText="1"/>
    </xf>
    <xf numFmtId="2" fontId="12" fillId="0" borderId="9" xfId="0" applyNumberFormat="1" applyFont="1" applyBorder="1" applyAlignment="1">
      <alignment horizontal="center" vertical="center" wrapText="1"/>
    </xf>
    <xf numFmtId="2" fontId="12" fillId="0" borderId="6" xfId="0" applyNumberFormat="1" applyFont="1" applyBorder="1" applyAlignment="1" applyProtection="1">
      <alignment horizontal="center" vertical="center" wrapText="1"/>
    </xf>
    <xf numFmtId="2" fontId="12" fillId="0" borderId="6" xfId="0" applyNumberFormat="1" applyFont="1" applyFill="1" applyBorder="1" applyAlignment="1" applyProtection="1">
      <alignment horizontal="center" vertical="center" wrapText="1"/>
    </xf>
    <xf numFmtId="2" fontId="12" fillId="0" borderId="6" xfId="0" applyNumberFormat="1" applyFont="1" applyBorder="1" applyAlignment="1">
      <alignment horizontal="center" vertical="center" wrapText="1"/>
    </xf>
    <xf numFmtId="0" fontId="11" fillId="3" borderId="2" xfId="0" applyFont="1" applyFill="1" applyBorder="1" applyAlignment="1">
      <alignment vertical="center"/>
    </xf>
    <xf numFmtId="0" fontId="3" fillId="3" borderId="2" xfId="0" applyFont="1" applyFill="1" applyBorder="1" applyAlignment="1">
      <alignment vertical="center"/>
    </xf>
    <xf numFmtId="187" fontId="11" fillId="3" borderId="2" xfId="0" applyNumberFormat="1" applyFont="1" applyFill="1" applyBorder="1" applyAlignment="1" applyProtection="1">
      <alignment vertical="center"/>
      <protection locked="0"/>
    </xf>
    <xf numFmtId="0" fontId="11" fillId="3" borderId="2" xfId="0" applyFont="1" applyFill="1" applyBorder="1" applyAlignment="1">
      <alignment horizontal="left" vertical="center"/>
    </xf>
    <xf numFmtId="187" fontId="3" fillId="3" borderId="2" xfId="0" applyNumberFormat="1" applyFont="1" applyFill="1" applyBorder="1" applyAlignment="1" applyProtection="1">
      <alignment vertical="center"/>
      <protection locked="0"/>
    </xf>
    <xf numFmtId="0" fontId="12" fillId="0" borderId="2" xfId="569" applyFont="1" applyFill="1" applyBorder="1" applyAlignment="1" applyProtection="1">
      <alignment horizontal="center" vertical="center"/>
      <protection locked="0"/>
    </xf>
    <xf numFmtId="0" fontId="12" fillId="0" borderId="2" xfId="414" applyFont="1" applyFill="1" applyBorder="1" applyAlignment="1" applyProtection="1">
      <alignment vertical="center"/>
      <protection locked="0"/>
    </xf>
    <xf numFmtId="10" fontId="11" fillId="0" borderId="2" xfId="0" applyNumberFormat="1" applyFont="1" applyFill="1" applyBorder="1" applyAlignment="1">
      <alignment horizontal="center"/>
    </xf>
    <xf numFmtId="0" fontId="12" fillId="0" borderId="2" xfId="569" applyFont="1" applyFill="1" applyBorder="1" applyAlignment="1" applyProtection="1">
      <alignment horizontal="left" vertical="center"/>
      <protection locked="0"/>
    </xf>
    <xf numFmtId="253" fontId="11" fillId="0" borderId="2" xfId="0" applyNumberFormat="1" applyFont="1" applyFill="1" applyBorder="1" applyAlignment="1">
      <alignment horizontal="center" vertical="center" wrapText="1"/>
    </xf>
    <xf numFmtId="0" fontId="11" fillId="0" borderId="2" xfId="569" applyFont="1" applyFill="1" applyBorder="1" applyAlignment="1" applyProtection="1">
      <alignment horizontal="left" vertical="center"/>
      <protection locked="0"/>
    </xf>
    <xf numFmtId="1" fontId="11" fillId="0" borderId="2" xfId="569" applyNumberFormat="1" applyFont="1" applyFill="1" applyBorder="1" applyAlignment="1" applyProtection="1">
      <alignment vertical="center"/>
      <protection locked="0"/>
    </xf>
    <xf numFmtId="2" fontId="11" fillId="0" borderId="0" xfId="0" applyNumberFormat="1" applyFont="1" applyAlignment="1">
      <alignment vertical="center"/>
    </xf>
    <xf numFmtId="0" fontId="4" fillId="0" borderId="0" xfId="774" applyNumberFormat="1" applyFont="1" applyFill="1" applyAlignment="1" applyProtection="1">
      <alignment horizontal="center" vertical="center" wrapText="1"/>
    </xf>
    <xf numFmtId="0" fontId="9" fillId="0" borderId="0" xfId="774" applyNumberFormat="1" applyFont="1" applyFill="1" applyAlignment="1" applyProtection="1">
      <alignment horizontal="center" vertical="center"/>
    </xf>
    <xf numFmtId="0" fontId="22" fillId="0" borderId="0" xfId="0" applyFont="1" applyFill="1" applyAlignment="1">
      <alignment horizontal="center" vertical="center"/>
    </xf>
    <xf numFmtId="2" fontId="9" fillId="0" borderId="0" xfId="0" applyNumberFormat="1" applyFont="1" applyBorder="1" applyAlignment="1" applyProtection="1">
      <alignment horizontal="left" wrapText="1"/>
    </xf>
    <xf numFmtId="0" fontId="22" fillId="0" borderId="0" xfId="0" applyFont="1" applyFill="1" applyAlignment="1">
      <alignment vertical="center"/>
    </xf>
    <xf numFmtId="0" fontId="12" fillId="0" borderId="2" xfId="569" applyFont="1" applyFill="1" applyBorder="1" applyAlignment="1" applyProtection="1">
      <alignment vertical="center" wrapText="1"/>
      <protection locked="0"/>
    </xf>
    <xf numFmtId="0" fontId="11" fillId="0" borderId="2" xfId="0" applyFont="1" applyFill="1" applyBorder="1" applyAlignment="1">
      <alignment horizontal="left" vertical="center" wrapText="1" indent="2"/>
    </xf>
    <xf numFmtId="10" fontId="12" fillId="0" borderId="2" xfId="0" applyNumberFormat="1" applyFont="1" applyFill="1" applyBorder="1" applyAlignment="1">
      <alignment horizontal="center"/>
    </xf>
    <xf numFmtId="0" fontId="3" fillId="0" borderId="2" xfId="0" applyFont="1" applyFill="1" applyBorder="1" applyAlignment="1">
      <alignment horizontal="left" vertical="center" wrapText="1" indent="3"/>
    </xf>
    <xf numFmtId="0" fontId="11" fillId="0" borderId="2" xfId="0" applyFont="1" applyFill="1" applyBorder="1" applyAlignment="1">
      <alignment horizontal="left" vertical="center" wrapText="1" indent="3"/>
    </xf>
    <xf numFmtId="0" fontId="12" fillId="0" borderId="2" xfId="569" applyFont="1" applyFill="1" applyBorder="1" applyAlignment="1" applyProtection="1">
      <alignment horizontal="center" vertical="center" wrapText="1"/>
      <protection locked="0"/>
    </xf>
    <xf numFmtId="0" fontId="12" fillId="0" borderId="2" xfId="569" applyFont="1" applyFill="1" applyBorder="1" applyAlignment="1" applyProtection="1">
      <alignment horizontal="left" vertical="center" wrapText="1"/>
      <protection locked="0"/>
    </xf>
    <xf numFmtId="0" fontId="11" fillId="0" borderId="2" xfId="569" applyFont="1" applyFill="1" applyBorder="1" applyAlignment="1" applyProtection="1">
      <alignment horizontal="left" vertical="center" wrapText="1"/>
      <protection locked="0"/>
    </xf>
    <xf numFmtId="0" fontId="11" fillId="0" borderId="2" xfId="0" applyFont="1" applyFill="1" applyBorder="1" applyAlignment="1">
      <alignment horizontal="center"/>
    </xf>
    <xf numFmtId="0" fontId="12" fillId="0" borderId="2" xfId="0" applyFont="1" applyBorder="1" applyAlignment="1">
      <alignment horizontal="center"/>
    </xf>
    <xf numFmtId="0" fontId="11" fillId="0" borderId="4" xfId="0" applyFont="1" applyBorder="1" applyAlignment="1">
      <alignment horizontal="left" vertical="center" wrapText="1"/>
    </xf>
    <xf numFmtId="0" fontId="11" fillId="0" borderId="4" xfId="0" applyFont="1" applyBorder="1" applyAlignment="1">
      <alignment horizontal="left" vertical="center"/>
    </xf>
    <xf numFmtId="0" fontId="22" fillId="0" borderId="0" xfId="0" applyFont="1" applyAlignment="1">
      <alignment horizontal="center" vertical="center"/>
    </xf>
    <xf numFmtId="0" fontId="22" fillId="0" borderId="0" xfId="0" applyFont="1" applyAlignment="1">
      <alignment vertical="center"/>
    </xf>
    <xf numFmtId="49" fontId="3" fillId="0" borderId="0" xfId="0" applyNumberFormat="1" applyFont="1" applyFill="1" applyAlignment="1" applyProtection="1">
      <alignment vertical="center"/>
    </xf>
    <xf numFmtId="2" fontId="3" fillId="0" borderId="0" xfId="0" applyNumberFormat="1" applyFont="1" applyAlignment="1"/>
    <xf numFmtId="0" fontId="11" fillId="0" borderId="0" xfId="774" applyFont="1" applyFill="1" applyAlignment="1"/>
    <xf numFmtId="0" fontId="4" fillId="0" borderId="0" xfId="774" applyNumberFormat="1" applyFont="1" applyFill="1" applyAlignment="1" applyProtection="1">
      <alignment horizontal="center" vertical="center"/>
    </xf>
    <xf numFmtId="0" fontId="5" fillId="0" borderId="0" xfId="774" applyFont="1" applyFill="1" applyAlignment="1">
      <alignment vertical="center"/>
    </xf>
    <xf numFmtId="0" fontId="12" fillId="0" borderId="2" xfId="774" applyNumberFormat="1" applyFont="1" applyFill="1" applyBorder="1" applyAlignment="1" applyProtection="1">
      <alignment horizontal="center" vertical="center"/>
    </xf>
    <xf numFmtId="0" fontId="3" fillId="0" borderId="0" xfId="774" applyFont="1" applyFill="1" applyAlignment="1">
      <alignment vertical="center"/>
    </xf>
    <xf numFmtId="0" fontId="11" fillId="0" borderId="2" xfId="774" applyNumberFormat="1" applyFont="1" applyFill="1" applyBorder="1" applyAlignment="1" applyProtection="1">
      <alignment horizontal="left" vertical="center"/>
    </xf>
    <xf numFmtId="0" fontId="3" fillId="0" borderId="2" xfId="774" applyFont="1" applyFill="1" applyBorder="1" applyAlignment="1">
      <alignment vertical="center" wrapText="1"/>
    </xf>
    <xf numFmtId="0" fontId="11" fillId="0" borderId="2" xfId="774" applyNumberFormat="1" applyFont="1" applyFill="1" applyBorder="1" applyAlignment="1" applyProtection="1">
      <alignment horizontal="center" vertical="center"/>
    </xf>
    <xf numFmtId="0" fontId="3" fillId="0" borderId="0" xfId="774" applyNumberFormat="1" applyFont="1" applyFill="1" applyBorder="1" applyAlignment="1" applyProtection="1">
      <alignment vertical="center"/>
    </xf>
  </cellXfs>
  <cellStyles count="90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gdp" xfId="49"/>
    <cellStyle name="差_07大连 3 2 2" xfId="50"/>
    <cellStyle name="Accent5 2 2 5" xfId="51"/>
    <cellStyle name="40% - Accent2 2 4" xfId="52"/>
    <cellStyle name="输入 2 6 2 2 4" xfId="53"/>
    <cellStyle name="Note 5 2 5 2" xfId="54"/>
    <cellStyle name="标题 5 3 10" xfId="55"/>
    <cellStyle name="注释 3 5 3 3 4" xfId="56"/>
    <cellStyle name="汇总 6 5 4 3 2 2" xfId="57"/>
    <cellStyle name="20% - 强调文字颜色 6 2 12" xfId="58"/>
    <cellStyle name="输出 3 2 3 3" xfId="59"/>
    <cellStyle name="40% - 强调文字颜色 2 3 4 8" xfId="60"/>
    <cellStyle name="?…????è [0.00]_Region Orders (2)" xfId="61"/>
    <cellStyle name="_市本级财力的明细(按24.8%) 4" xfId="62"/>
    <cellStyle name="20% - 强调文字颜色 3 2 3 3" xfId="63"/>
    <cellStyle name="_最终版-全口径表120100715(终版) 3 2 4 2" xfId="64"/>
    <cellStyle name="Prefilled 2 2 3 2" xfId="65"/>
    <cellStyle name="汇总 2 4 3 3 2" xfId="66"/>
    <cellStyle name="计算 4 3 3 4 2" xfId="67"/>
    <cellStyle name="强调文字颜色 5 2 5 12" xfId="68"/>
    <cellStyle name="差_农林水和城市维护标准支出20080505－县区合计_县市旗测算-新科目（含人口规模效应）_财力性转移支付2010年预算参考数 2 2" xfId="69"/>
    <cellStyle name="输入 10 2 2 2 3 2" xfId="70"/>
    <cellStyle name="20% - 强调文字颜色 2 3 3 2 10" xfId="71"/>
    <cellStyle name="输出 2 3 6" xfId="72"/>
    <cellStyle name="40% - 强调文字颜色 4 2 4 2 2 3" xfId="73"/>
    <cellStyle name="20% - 强调文字颜色 2 3 6" xfId="74"/>
    <cellStyle name="20% - 强调文字颜色 6 3 20" xfId="75"/>
    <cellStyle name="差_2006年水利统计指标统计表_财力性转移支付2010年预算参考数 4 2 2" xfId="76"/>
    <cellStyle name="Normal - Style1 22" xfId="77"/>
    <cellStyle name="好_1_财力性转移支付2010年预算参考数_12.25-发教育厅-2016年高职生均年初预算控制数分配表" xfId="78"/>
    <cellStyle name="40% - 强调文字颜色 2 2 3 2 2" xfId="79"/>
    <cellStyle name="Accent2 - 40%" xfId="80"/>
    <cellStyle name="20% - 强调文字颜色 1 3 3 2 17" xfId="81"/>
    <cellStyle name="Accent4 - 40% 3 3" xfId="82"/>
    <cellStyle name="差_05潍坊 9" xfId="83"/>
    <cellStyle name="Accent3 - 20% 2 2 5" xfId="84"/>
    <cellStyle name="Calc Percent (1)" xfId="85"/>
    <cellStyle name="60% - 强调文字颜色 5 3 9" xfId="86"/>
    <cellStyle name="检查单元格 3 2 8" xfId="87"/>
    <cellStyle name="表标题 5 2 5 2 3 2" xfId="88"/>
    <cellStyle name="差_2006年27重庆_合并" xfId="89"/>
    <cellStyle name="40% - 强调文字颜色 4 3 4" xfId="90"/>
    <cellStyle name="Border 6 4 2" xfId="91"/>
    <cellStyle name="Calculation 3 2 2 2 2" xfId="92"/>
    <cellStyle name="?…????è_Region Orders (2)" xfId="93"/>
    <cellStyle name="差_12滨州 4" xfId="94"/>
    <cellStyle name="20% - 輔色4" xfId="95"/>
    <cellStyle name="标题 2 2 21" xfId="96"/>
    <cellStyle name="40% - 强调文字颜色 3 3 3 2" xfId="97"/>
    <cellStyle name="?鹎%U龡&amp;H齲_x0001_C铣_x0014__x0007__x0001__x0001_ 3" xfId="98"/>
    <cellStyle name="汇总 2 2 4 4 2 2" xfId="99"/>
    <cellStyle name="Grey 16" xfId="100"/>
    <cellStyle name="40% - 强调文字颜色 5 3 2 9" xfId="101"/>
    <cellStyle name="20% - 强调文字颜色 4 2 4 2 2 7" xfId="102"/>
    <cellStyle name="好_合并" xfId="103"/>
    <cellStyle name="强调文字颜色 3 2 3 10" xfId="104"/>
    <cellStyle name="Input [yellow] 2 6 2" xfId="105"/>
    <cellStyle name="强调文字颜色 3 11" xfId="106"/>
    <cellStyle name="40% - 强调文字颜色 6 2 2 18" xfId="107"/>
    <cellStyle name="20% - 强调文字颜色 3 2 4 3 9" xfId="108"/>
    <cellStyle name="20% - 强调文字颜色 6 3 4 8" xfId="109"/>
    <cellStyle name="20% - 强调文字颜色 2 3 13" xfId="110"/>
    <cellStyle name="Accent4 2 4" xfId="111"/>
    <cellStyle name="_2006年综合经营计划表（城北支行版5）" xfId="112"/>
    <cellStyle name="输出 2 2 3 8" xfId="113"/>
    <cellStyle name="差_07临沂 2 4" xfId="114"/>
    <cellStyle name="Accent4 - 40% 2 2 4" xfId="115"/>
    <cellStyle name="40% - 强调文字颜色 3 2 4 3 10" xfId="116"/>
    <cellStyle name="60% - 强调文字颜色 3 13" xfId="117"/>
    <cellStyle name="60% - 强调文字颜色 4 2 4 2 2 14" xfId="118"/>
    <cellStyle name="輸入 3 5 2" xfId="119"/>
    <cellStyle name="20% - 强调文字颜色 3 3 17" xfId="120"/>
    <cellStyle name="强调文字颜色 2 2 4 2 17" xfId="121"/>
    <cellStyle name="差_2006年30云南 3 2 2" xfId="122"/>
    <cellStyle name="20% - Accent6 3 2 2" xfId="123"/>
    <cellStyle name="20% - 强调文字颜色 4 5" xfId="124"/>
    <cellStyle name="强调文字颜色 2 2 5 4" xfId="125"/>
    <cellStyle name="20% - Accent4 4" xfId="126"/>
    <cellStyle name="60% - 强调文字颜色 5 3 4 18" xfId="127"/>
    <cellStyle name="Accent4 2 3" xfId="128"/>
    <cellStyle name="20% - 强调文字颜色 5 3 6" xfId="129"/>
    <cellStyle name="40% - 强调文字颜色 6 3 4 12" xfId="130"/>
    <cellStyle name="20% - Accent4 3 2 4" xfId="131"/>
    <cellStyle name="汇总 2 4 2 3 6" xfId="132"/>
    <cellStyle name="40% - 强调文字颜色 3 3 20" xfId="133"/>
    <cellStyle name="60% - 强调文字颜色 3 2 4 3 2" xfId="134"/>
    <cellStyle name="20% - 强调文字颜色 1 3 15" xfId="135"/>
    <cellStyle name="强调文字颜色 6 2 4 2 17" xfId="136"/>
    <cellStyle name="40% - 强调文字颜色 1 3 3 14" xfId="137"/>
    <cellStyle name="检查单元格 3 3 13" xfId="138"/>
    <cellStyle name="强调文字颜色 2 3 4 10" xfId="139"/>
    <cellStyle name="計算方式 3 6" xfId="140"/>
    <cellStyle name="20% - 强调文字颜色 5 2 22" xfId="141"/>
    <cellStyle name="Header2 4 4 3 2" xfId="142"/>
    <cellStyle name="数字 2 2 2 7" xfId="143"/>
    <cellStyle name="小数 2 5 3 2 2 4" xfId="144"/>
    <cellStyle name="20% - 强调文字颜色 5 3 4" xfId="145"/>
    <cellStyle name="20% - Accent4 3 2 2" xfId="146"/>
    <cellStyle name="20% - 强调文字颜色 5 3 5" xfId="147"/>
    <cellStyle name="20% - 强调文字颜色 4 3 14" xfId="148"/>
    <cellStyle name="60% - 强调文字颜色 2 3 3 2 2" xfId="149"/>
    <cellStyle name="_4、“三个一”年度行动计划" xfId="150"/>
    <cellStyle name="好_2006年34青海_12.25-发教育厅-2016年高职生均年初预算控制数分配表" xfId="151"/>
    <cellStyle name="Accent4 2 5" xfId="152"/>
    <cellStyle name="计算 2 4 7" xfId="153"/>
    <cellStyle name="常规 10 25" xfId="154"/>
    <cellStyle name="60% - 强调文字颜色 6 18" xfId="155"/>
    <cellStyle name="强调文字颜色 1 2 4 2 11" xfId="156"/>
    <cellStyle name="20% - 强调文字颜色 1 3 4 3" xfId="157"/>
    <cellStyle name="标题 1 2 2 4" xfId="158"/>
    <cellStyle name="差_12滨州 5 2" xfId="159"/>
    <cellStyle name="20% - 輔色5 2" xfId="160"/>
    <cellStyle name="20% - 强调文字颜色 3 3 3 2 5" xfId="161"/>
    <cellStyle name="Percent [2] 2 4" xfId="162"/>
    <cellStyle name="Accent3 17" xfId="163"/>
    <cellStyle name="Accent3 22" xfId="164"/>
    <cellStyle name="20% - 强调文字颜色 1 4 3" xfId="165"/>
    <cellStyle name="_ET_STYLE_NoName_00__县公司" xfId="166"/>
    <cellStyle name="常规 23 4 2 2" xfId="167"/>
    <cellStyle name="60% - 强调文字颜色 1 3 2 2 2" xfId="168"/>
    <cellStyle name="60% - 强调文字颜色 3 3 4 8" xfId="169"/>
    <cellStyle name="60% - 强调文字颜色 2 2 4 2 8" xfId="170"/>
    <cellStyle name="40% - 强调文字颜色 4 2 3 3" xfId="171"/>
    <cellStyle name="千位分隔 6 3" xfId="172"/>
    <cellStyle name="_1123试算平衡表（模板）（马雪泉）" xfId="173"/>
    <cellStyle name="差_530623_2006年县级财政报表附表 4" xfId="174"/>
    <cellStyle name="标题 1 3 3 18" xfId="175"/>
    <cellStyle name="计算 3 4 13" xfId="176"/>
    <cellStyle name="警告文本 4 2 19" xfId="177"/>
    <cellStyle name="差_Book2" xfId="178"/>
    <cellStyle name="20% - 强调文字颜色 6 4 3" xfId="179"/>
    <cellStyle name="Heading 3 8" xfId="180"/>
    <cellStyle name="Dollar (zero dec) 2 2" xfId="181"/>
    <cellStyle name="标题 2 3 2 18" xfId="182"/>
    <cellStyle name="Accent1 4 4" xfId="183"/>
    <cellStyle name="no dec 11" xfId="184"/>
    <cellStyle name="_Book1_5" xfId="185"/>
    <cellStyle name="百分比 3 5 2" xfId="186"/>
    <cellStyle name="20% - 輔色2" xfId="187"/>
    <cellStyle name="20% - 輔色3" xfId="188"/>
    <cellStyle name="60% - 强调文字颜色 4 7_四队计价2011-6" xfId="189"/>
    <cellStyle name="20% - 輔色1 2" xfId="190"/>
    <cellStyle name="百分比 3 2 3 2" xfId="191"/>
    <cellStyle name="40% - 强调文字颜色 3 2_2017年人大参阅资料（代表大会-定）1.14" xfId="192"/>
    <cellStyle name="20% - 輔色6" xfId="193"/>
    <cellStyle name="60% - 着色 6 2" xfId="194"/>
    <cellStyle name="适中 8 2" xfId="195"/>
    <cellStyle name="差_12滨州 7" xfId="196"/>
    <cellStyle name="20% - 强调文字颜色 3 3 2" xfId="197"/>
    <cellStyle name="解释性文本 2 3 9" xfId="198"/>
    <cellStyle name="F3" xfId="199"/>
    <cellStyle name="好 3 14" xfId="200"/>
    <cellStyle name="Heading 3 2" xfId="201"/>
    <cellStyle name="_弱电系统设备配置报价清单" xfId="202"/>
    <cellStyle name="常规 2 2 3 3 2" xfId="203"/>
    <cellStyle name="20% - 强调文字颜色 1 2 7" xfId="204"/>
    <cellStyle name="40% - 强调文字颜色 2 6" xfId="205"/>
    <cellStyle name="20% - 强调文字颜色 3 2 4_2017年人大参阅资料（代表大会-定）1.14" xfId="206"/>
    <cellStyle name="20% - 强调文字颜色 3 3 4 9" xfId="207"/>
    <cellStyle name="标题 7 2 8" xfId="208"/>
    <cellStyle name="Input [yellow] 4 2 2 2 2 4" xfId="209"/>
    <cellStyle name="20% - Accent3 2 2 5" xfId="210"/>
    <cellStyle name="20% - 强调文字颜色 3 3 2 5" xfId="211"/>
    <cellStyle name=" 1 4" xfId="212"/>
    <cellStyle name="20% - 强调文字颜色 2 3 4 6" xfId="213"/>
    <cellStyle name="强调文字颜色 6 2 2 8" xfId="214"/>
    <cellStyle name="40% - 着色 2 4" xfId="215"/>
    <cellStyle name="60% - 强调文字颜色 4 3 2 12" xfId="216"/>
    <cellStyle name="标题 3 2 4 14" xfId="217"/>
    <cellStyle name="Normal - Style1 5" xfId="218"/>
    <cellStyle name="资产 3 2 3 2" xfId="219"/>
    <cellStyle name="60% - 强调文字颜色 1 3 3 2 4" xfId="220"/>
    <cellStyle name="?? [0.00]_Analysis of Loans" xfId="221"/>
    <cellStyle name="?? [0]" xfId="222"/>
    <cellStyle name="60% - 强调文字颜色 6 2 4 10" xfId="223"/>
    <cellStyle name="百分比 4 3 3" xfId="224"/>
    <cellStyle name="60% - 着色 5 3" xfId="225"/>
    <cellStyle name="Comma  - Style7" xfId="226"/>
    <cellStyle name="60% - 强调文字颜色 5 10" xfId="227"/>
    <cellStyle name="??_x0011_?_x0010_?" xfId="228"/>
    <cellStyle name="PSHeading 2 2" xfId="229"/>
    <cellStyle name="Accent6 8 3" xfId="230"/>
    <cellStyle name="差_530623_2006年县级财政报表附表 2 2" xfId="231"/>
    <cellStyle name="???? [0.00]_Analysis of Loans" xfId="232"/>
    <cellStyle name="????_Analysis of Loans" xfId="233"/>
    <cellStyle name="差_城建部门 2 2" xfId="234"/>
    <cellStyle name="好_县区合并测算20080421_财力性转移支付2010年预算参考数 3" xfId="235"/>
    <cellStyle name="注释 3 17" xfId="236"/>
    <cellStyle name="Accent6 - 40% 3 2" xfId="237"/>
    <cellStyle name="60% - 强调文字颜色 2 3 18" xfId="238"/>
    <cellStyle name="?鹎%U龡&amp;H?_x0008__x001c__x001c_?_x0007__x0001__x0001_ 2" xfId="239"/>
    <cellStyle name="好_第五部分(才淼、饶永宏） 5" xfId="240"/>
    <cellStyle name="强调文字颜色 4 2 4 2 3" xfId="241"/>
    <cellStyle name="20% - 强调文字颜色 2 5 4" xfId="242"/>
    <cellStyle name="40% - Accent2 6" xfId="243"/>
    <cellStyle name="標題 4" xfId="244"/>
    <cellStyle name="标题 1 3 20" xfId="245"/>
    <cellStyle name="@_text" xfId="246"/>
    <cellStyle name="标题 7 2 2" xfId="247"/>
    <cellStyle name="_Book1_1 3" xfId="248"/>
    <cellStyle name="Followed Hyperlink_8-邢台折~3" xfId="249"/>
    <cellStyle name="Accent2 - 60% 4 2 5" xfId="250"/>
    <cellStyle name="_ET_STYLE_NoName_00__汇总表7.21 3" xfId="251"/>
    <cellStyle name="20% - 强调文字颜色 1 7" xfId="252"/>
    <cellStyle name="60% - Accent4 2 2 3" xfId="253"/>
    <cellStyle name="_norma1_2007年上半年我市、全国、辽宁省、15城市财政收支情况表－政府全会用 3" xfId="254"/>
    <cellStyle name="标题 1 2 4 13" xfId="255"/>
    <cellStyle name="Accent1 - 60% 3" xfId="256"/>
    <cellStyle name="20% - Accent6 2 2 4" xfId="257"/>
    <cellStyle name="20% - 强调文字颜色 6 3 2 4" xfId="258"/>
    <cellStyle name="标题 6 2 14" xfId="259"/>
    <cellStyle name="Explanatory Text 2 6" xfId="260"/>
    <cellStyle name="40% - Accent5 3 2 4" xfId="261"/>
    <cellStyle name="常规 5 10" xfId="262"/>
    <cellStyle name="60% - Accent4 2 2 2" xfId="263"/>
    <cellStyle name="_00  2011年考核表 2" xfId="264"/>
    <cellStyle name="差_城建部门 2" xfId="265"/>
    <cellStyle name="60% - 强调文字颜色 4 3 4 9" xfId="266"/>
    <cellStyle name="40% - 强调文字颜色 6 2 4_2017年人大参阅资料（代表大会-定）1.14" xfId="267"/>
    <cellStyle name="好_2006年33甘肃_隋心对账单定稿0514" xfId="268"/>
    <cellStyle name="好_汇总-县级财政报表附表 6" xfId="269"/>
    <cellStyle name="20% - 强调文字颜色 2 3 4 2" xfId="270"/>
    <cellStyle name="常规 4 3 6" xfId="271"/>
    <cellStyle name="輸出 2 3 2" xfId="272"/>
    <cellStyle name="40% - 强调文字颜色 6 2 2 4" xfId="273"/>
    <cellStyle name="entry box 2 2 4 2" xfId="274"/>
    <cellStyle name="差_03昭通 2 4" xfId="275"/>
    <cellStyle name="_14新宾 3" xfId="276"/>
    <cellStyle name="20% - 强调文字颜色 2 2 6" xfId="277"/>
    <cellStyle name="40% - 强调文字颜色 5 2 2 5" xfId="278"/>
    <cellStyle name="Total 3 2" xfId="279"/>
    <cellStyle name="标题 2 6" xfId="280"/>
    <cellStyle name="60% - 强调文字颜色 6 3 4 9" xfId="281"/>
    <cellStyle name="Percent [2] 8" xfId="282"/>
    <cellStyle name="强调文字颜色 1 2 2 21" xfId="283"/>
    <cellStyle name="Accent1 2 2 2" xfId="284"/>
    <cellStyle name="20% - Accent3 3 2 2" xfId="285"/>
    <cellStyle name="常规 16 2 5" xfId="286"/>
    <cellStyle name="常规 21 2 5" xfId="287"/>
    <cellStyle name="强调文字颜色 4 3 4 8" xfId="288"/>
    <cellStyle name="Accent1 - 40% 2 3" xfId="289"/>
    <cellStyle name="差_发教育厅工资晋级预发第三步津补贴 2" xfId="290"/>
    <cellStyle name="_2005年1月报人大材料（非附表" xfId="291"/>
    <cellStyle name="20% - 强调文字颜色 6 3 2" xfId="292"/>
    <cellStyle name="解释性文本 3 2 11" xfId="293"/>
    <cellStyle name="20% - 强调文字颜色 2 2_2017年人大参阅资料（代表大会-定）1.14" xfId="294"/>
    <cellStyle name="20% - 强调文字颜色 5 3 2 2 2" xfId="295"/>
    <cellStyle name="Accent1 5 5" xfId="296"/>
    <cellStyle name="标题 4 2 3 19" xfId="297"/>
    <cellStyle name="60% - 强调文字颜色 6 3 5 2" xfId="298"/>
    <cellStyle name="40% - Accent3 3 2 3" xfId="299"/>
    <cellStyle name="20% - 强调文字颜色 2 3 2" xfId="300"/>
    <cellStyle name="40% - 强调文字颜色 3 3 7" xfId="301"/>
    <cellStyle name="检查单元格 2 4 18" xfId="302"/>
    <cellStyle name="货币[0] 2 8" xfId="303"/>
    <cellStyle name="20% - 强调文字颜色 1 2_2017年人大参阅资料（代表大会-定）1.14" xfId="304"/>
    <cellStyle name="差_530629_2006年县级财政报表附表 3 2" xfId="305"/>
    <cellStyle name="后继超链接 5" xfId="306"/>
    <cellStyle name="{Thousand [0]}" xfId="307"/>
    <cellStyle name="常规 21 11" xfId="308"/>
    <cellStyle name="常规 16 11" xfId="309"/>
    <cellStyle name="标题 1 3_2017年人大参阅资料（代表大会-定）1.14" xfId="310"/>
    <cellStyle name="60% - 强调文字颜色 3 3 17" xfId="311"/>
    <cellStyle name="Accent4 - 40% 3" xfId="312"/>
    <cellStyle name="强调文字颜色 3 3 4 14" xfId="313"/>
    <cellStyle name="_Book1_3 2" xfId="314"/>
    <cellStyle name="Accent6 - 20% 4 2 2" xfId="315"/>
    <cellStyle name="常规 23 2 2 2 2" xfId="316"/>
    <cellStyle name="着色 3 4" xfId="317"/>
    <cellStyle name="S1-0" xfId="318"/>
    <cellStyle name="S1-1" xfId="319"/>
    <cellStyle name="差_09黑龙江_财力性转移支付2010年预算参考数 5 2" xfId="320"/>
    <cellStyle name="60% - 强调文字颜色 4 3 2" xfId="321"/>
    <cellStyle name="Accent6 4 2 2" xfId="322"/>
    <cellStyle name="Accent3 - 40% 3 5" xfId="323"/>
    <cellStyle name="20% - 强调文字颜色 3 2_2017年人大参阅资料（代表大会-定）1.14" xfId="324"/>
    <cellStyle name="Accent4 - 60% 6" xfId="325"/>
    <cellStyle name="Accent5 - 60% 3 2" xfId="326"/>
    <cellStyle name="差_2015年高等教育教职工和学生情况" xfId="327"/>
    <cellStyle name="20% - 强调文字颜色 4 3 4 9" xfId="328"/>
    <cellStyle name="0.00%" xfId="329"/>
    <cellStyle name="差_Book1_县公司 2" xfId="330"/>
    <cellStyle name="Currency [0] 6" xfId="331"/>
    <cellStyle name="Currency$[2]" xfId="332"/>
    <cellStyle name="40% - 强调文字颜色 3 2 6" xfId="333"/>
    <cellStyle name="Accent4 - 60% 11" xfId="334"/>
    <cellStyle name="Accent3 - 20% 2" xfId="335"/>
    <cellStyle name="链接单元格 2 20" xfId="336"/>
    <cellStyle name="差_副本73283696546880457822010-04-29 2" xfId="337"/>
    <cellStyle name="Accent3 2 4" xfId="338"/>
    <cellStyle name="Heading 1 3 5" xfId="339"/>
    <cellStyle name="常规 13 2_Book1" xfId="340"/>
    <cellStyle name="60% - Accent5 4 2" xfId="341"/>
    <cellStyle name="标题 1 2 8" xfId="342"/>
    <cellStyle name="Heading 2 2 6" xfId="343"/>
    <cellStyle name="40% - 强调文字颜色 1 3 11" xfId="344"/>
    <cellStyle name="40% - Accent6 2 2 3" xfId="345"/>
    <cellStyle name="_4月表 3" xfId="346"/>
    <cellStyle name="Neutral 4 2 2" xfId="347"/>
    <cellStyle name="{Percent}" xfId="348"/>
    <cellStyle name="Subtotal" xfId="349"/>
    <cellStyle name="差_（20120229）新增报表表样 3 2 3" xfId="350"/>
    <cellStyle name="Heading 4 4 3" xfId="351"/>
    <cellStyle name="40% - 强调文字颜色 1 3_2017年人大参阅资料（代表大会-定）1.14" xfId="352"/>
    <cellStyle name="常规 2 2 14" xfId="353"/>
    <cellStyle name="Calc Percent (2)" xfId="354"/>
    <cellStyle name="好_汇总-县级财政报表附表" xfId="355"/>
    <cellStyle name="20% - 强调文字颜色 3 3 4 2" xfId="356"/>
    <cellStyle name="Accent3 - 20% 8" xfId="357"/>
    <cellStyle name="标题 2 2 4 2 12" xfId="358"/>
    <cellStyle name="40% - 强调文字颜色 1 3 2 5" xfId="359"/>
    <cellStyle name="Accent6 - 40% 11" xfId="360"/>
    <cellStyle name="Enter Units (2)" xfId="361"/>
    <cellStyle name="标题 3 3_2017年人大参阅资料（代表大会-定）1.14" xfId="362"/>
    <cellStyle name="差_2006年33甘肃 3 2 4" xfId="363"/>
    <cellStyle name="Accent4 - 40% 6" xfId="364"/>
    <cellStyle name="60% - 輔色2" xfId="365"/>
    <cellStyle name="20% - Accent5 2 2 5" xfId="366"/>
    <cellStyle name="20% - 强调文字颜色 5 3 2 5" xfId="367"/>
    <cellStyle name="好_2006年分析表 2" xfId="368"/>
    <cellStyle name="汇总 3 2 6" xfId="369"/>
    <cellStyle name="好_Book1_1_Book1 2" xfId="370"/>
    <cellStyle name="千位分隔[0] 8" xfId="371"/>
    <cellStyle name="Accent6 8 2" xfId="372"/>
    <cellStyle name="标题 2 2 8" xfId="373"/>
    <cellStyle name="差_总局机关" xfId="374"/>
    <cellStyle name="Accent4 - 60% 3" xfId="375"/>
    <cellStyle name="40% - Accent1 2 4" xfId="376"/>
    <cellStyle name="wrap" xfId="377"/>
    <cellStyle name="常规 31 2 2" xfId="378"/>
    <cellStyle name="Neutral 2 2 3" xfId="379"/>
    <cellStyle name="Comma,0" xfId="380"/>
    <cellStyle name="Accent6 - 40% 3 2 2" xfId="381"/>
    <cellStyle name="Accent5 - 40% 2 2 3" xfId="382"/>
    <cellStyle name="no dec 2 4" xfId="383"/>
    <cellStyle name="20% - 强调文字颜色 4 3" xfId="384"/>
    <cellStyle name="Accent1 - 60% 2 2 3" xfId="385"/>
    <cellStyle name="Warning Text 7" xfId="386"/>
    <cellStyle name="40% - 强调文字颜色 2 3 2 4" xfId="387"/>
    <cellStyle name="百分比 5 2 5 2" xfId="388"/>
    <cellStyle name="差_0502通海县 3 2" xfId="389"/>
    <cellStyle name="20% - 强调文字颜色 3 4" xfId="390"/>
    <cellStyle name="20% - 强调文字颜色 6 3 4 2" xfId="391"/>
    <cellStyle name="Input Cells" xfId="392"/>
    <cellStyle name="Accent5 8 2" xfId="393"/>
    <cellStyle name="20% - 强调文字颜色 5 3 5 2" xfId="394"/>
    <cellStyle name="60% - 輔色3" xfId="395"/>
    <cellStyle name="40% - 輔色6" xfId="396"/>
    <cellStyle name="Accent3 2 2 2" xfId="397"/>
    <cellStyle name="标题 3 3 5" xfId="398"/>
    <cellStyle name="常规 2_（定）2015年资源枯竭转移支付增量发文表（分市发）10.20" xfId="399"/>
    <cellStyle name="输出 3 9" xfId="400"/>
    <cellStyle name="Accent4 - 20% 2 4" xfId="401"/>
    <cellStyle name="强调文字颜色 1 3 2 2 18" xfId="402"/>
    <cellStyle name="千位分隔 31" xfId="403"/>
    <cellStyle name="警告文本 3 21" xfId="404"/>
    <cellStyle name="Accent4 - 40% 3 2 2" xfId="405"/>
    <cellStyle name="标题 3 3 22" xfId="406"/>
    <cellStyle name="{Comma [0]}" xfId="407"/>
    <cellStyle name="Accent6 18" xfId="408"/>
    <cellStyle name="Accent6 23" xfId="409"/>
    <cellStyle name="Comma [0]" xfId="410"/>
    <cellStyle name="标题 4 4 5" xfId="411"/>
    <cellStyle name="Accent3 - 60% 4" xfId="412"/>
    <cellStyle name="差_2008计算资料（8月5） 3" xfId="413"/>
    <cellStyle name="常规_西安" xfId="414"/>
    <cellStyle name="60% - Accent1 3 6" xfId="415"/>
    <cellStyle name="Accent6 - 60% 9" xfId="416"/>
    <cellStyle name="货币 2_发文表-2015年资源枯竭城市转移支付资金安排表（定）" xfId="417"/>
    <cellStyle name="40% - 强调文字颜色 2 2 3_2017年人大参阅资料（代表大会-定）1.14" xfId="418"/>
    <cellStyle name="强调文字颜色 3 10" xfId="419"/>
    <cellStyle name="好_gdp" xfId="420"/>
    <cellStyle name="0.0%" xfId="421"/>
    <cellStyle name="40% - 强调文字颜色 5 3 2 3" xfId="422"/>
    <cellStyle name="Accent6 - 60% 7" xfId="423"/>
    <cellStyle name="20% - 强调文字颜色 1 3 2 2 2" xfId="424"/>
    <cellStyle name="常规 2 81" xfId="425"/>
    <cellStyle name="Accent2 - 60% 3 4" xfId="426"/>
    <cellStyle name="好_30云南 4" xfId="427"/>
    <cellStyle name="0,0_x000d__x000a_NA_x000d__x000a_ 3" xfId="428"/>
    <cellStyle name="40% - Accent3 4 2" xfId="429"/>
    <cellStyle name="Accent4 16" xfId="430"/>
    <cellStyle name="Accent4 21" xfId="431"/>
    <cellStyle name="差 3 4 18" xfId="432"/>
    <cellStyle name="Accent1 - 40% 2 2 4" xfId="433"/>
    <cellStyle name="好_05潍坊 5" xfId="434"/>
    <cellStyle name="20% - Accent5 3 2 2" xfId="435"/>
    <cellStyle name="Accent3 - 60% 3 2 2" xfId="436"/>
    <cellStyle name="Accent3 - 60% 3 2 3" xfId="437"/>
    <cellStyle name="Normal - Style1 4" xfId="438"/>
    <cellStyle name="常规 23_12.25-发教育厅-2016年高职生均年初预算控制数分配表" xfId="439"/>
    <cellStyle name="pricing" xfId="440"/>
    <cellStyle name="常规 2 2 7 4" xfId="441"/>
    <cellStyle name="콤마 [0]_1.24분기 평가표 " xfId="442"/>
    <cellStyle name="Accent3" xfId="443"/>
    <cellStyle name="60% - 輔色4 2" xfId="444"/>
    <cellStyle name="S1-5" xfId="445"/>
    <cellStyle name="Linked Cells 2 2" xfId="446"/>
    <cellStyle name="40% - 强调文字颜色 4 2 4_2017年人大参阅资料（代表大会-定）1.14" xfId="447"/>
    <cellStyle name="强调文字颜色 5 3 2 2 5" xfId="448"/>
    <cellStyle name="style 2 3 2" xfId="449"/>
    <cellStyle name="Accent1 17" xfId="450"/>
    <cellStyle name="Accent1 22" xfId="451"/>
    <cellStyle name="_中小表1 2" xfId="452"/>
    <cellStyle name="Percent_!!!GO" xfId="453"/>
    <cellStyle name="40% - Accent5 3 2 2" xfId="454"/>
    <cellStyle name="好_05潍坊_华东" xfId="455"/>
    <cellStyle name="だ_PLDT" xfId="456"/>
    <cellStyle name="60% - 輔色1" xfId="457"/>
    <cellStyle name="差_530629_2006年县级财政报表附表 4 2 2" xfId="458"/>
    <cellStyle name="{Comma}" xfId="459"/>
    <cellStyle name="{Date}" xfId="460"/>
    <cellStyle name="per.style" xfId="461"/>
    <cellStyle name="{Month}" xfId="462"/>
    <cellStyle name="Fixed 2" xfId="463"/>
    <cellStyle name="{Thousand}" xfId="464"/>
    <cellStyle name="{Z'0000(1 dec)}" xfId="465"/>
    <cellStyle name="{Z'0000(4 dec)}" xfId="466"/>
    <cellStyle name="0%" xfId="467"/>
    <cellStyle name="Accent5 - 40% 4" xfId="468"/>
    <cellStyle name="1" xfId="469"/>
    <cellStyle name="20% - 强调文字颜色 1 3" xfId="470"/>
    <cellStyle name="Calc Currency (0)_Book1" xfId="471"/>
    <cellStyle name="20% - 强调文字颜色 1 3 2 4" xfId="472"/>
    <cellStyle name="Accent5 - 60% 7" xfId="473"/>
    <cellStyle name="貨幣_SGV" xfId="474"/>
    <cellStyle name="20% - 强调文字颜色 2 3 2 4" xfId="475"/>
    <cellStyle name="20% - 强调文字颜色 4 3 2 4" xfId="476"/>
    <cellStyle name="Accent2 4 2" xfId="477"/>
    <cellStyle name="Good 4 2" xfId="478"/>
    <cellStyle name="20% - 强调文字颜色 4 3 4 2" xfId="479"/>
    <cellStyle name="20% - Accent4 6" xfId="480"/>
    <cellStyle name="20% - 强调文字颜色 5 4" xfId="481"/>
    <cellStyle name="20% - Accent5 4 2" xfId="482"/>
    <cellStyle name="PrePop Currency (0)" xfId="483"/>
    <cellStyle name="差_05潍坊 5 2" xfId="484"/>
    <cellStyle name="콤마_1.24분기 평가표 " xfId="485"/>
    <cellStyle name="适中 3 2 10" xfId="486"/>
    <cellStyle name="60% - Accent1 4 2" xfId="487"/>
    <cellStyle name="Accent6 - 40% 12" xfId="488"/>
    <cellStyle name="HEADER" xfId="489"/>
    <cellStyle name="Accent1 - 40% 5 2" xfId="490"/>
    <cellStyle name="t_HVAC Equipment (3) 2" xfId="491"/>
    <cellStyle name="Accent3 - 60% 2 4" xfId="492"/>
    <cellStyle name="Accent4 - 60% 2" xfId="493"/>
    <cellStyle name="60% - 强调文字颜色 2 3_2017年人大参阅资料（代表大会-定）1.14" xfId="494"/>
    <cellStyle name="Accent5" xfId="495"/>
    <cellStyle name="Accent6" xfId="496"/>
    <cellStyle name="Output Amounts" xfId="497"/>
    <cellStyle name="60% - 輔色5 2" xfId="498"/>
    <cellStyle name="20% - 强调文字颜色 1 2 4_2017年人大参阅资料（代表大会-定）1.14" xfId="499"/>
    <cellStyle name="Accent2" xfId="500"/>
    <cellStyle name="60% - 輔色6 2" xfId="501"/>
    <cellStyle name="60% - 强调文字颜色 6 3 4 2" xfId="502"/>
    <cellStyle name="Accent2_12.25-发教育厅-2016年高职生均年初预算控制数分配表" xfId="503"/>
    <cellStyle name="Date 2" xfId="504"/>
    <cellStyle name="40% - Accent6 3 2 2" xfId="505"/>
    <cellStyle name="60% - 着色 2 2 2" xfId="506"/>
    <cellStyle name="Comma [00]" xfId="507"/>
    <cellStyle name="60% - 强调文字颜色 4 3 4 2" xfId="508"/>
    <cellStyle name="20% - 强调文字颜色 4 3_2017年人大参阅资料（代表大会-定）1.14" xfId="509"/>
    <cellStyle name="Calc Currency (0) 2 3" xfId="510"/>
    <cellStyle name="合計 3 4 2" xfId="511"/>
    <cellStyle name="Accent1 - 60% 2 2 2" xfId="512"/>
    <cellStyle name="Accent5 - 60% 12" xfId="513"/>
    <cellStyle name="Linked Cell 6" xfId="514"/>
    <cellStyle name="标题 3 10" xfId="515"/>
    <cellStyle name="Currency [0]" xfId="516"/>
    <cellStyle name="60% - 强调文字颜色 3 3 2 2 2" xfId="517"/>
    <cellStyle name="60% - 强调文字颜色 3 3_2017年人大参阅资料（代表大会-定）1.14" xfId="518"/>
    <cellStyle name="Milliers [0]_!!!GO" xfId="519"/>
    <cellStyle name="Accent4 2 2 2" xfId="520"/>
    <cellStyle name="args.style" xfId="521"/>
    <cellStyle name="60% - 强调文字颜色 2 4 5" xfId="522"/>
    <cellStyle name="Comma_ SG&amp;A Bridge " xfId="523"/>
    <cellStyle name="パーセント_laroux" xfId="524"/>
    <cellStyle name="差_05潍坊 4 2" xfId="525"/>
    <cellStyle name="60% - 强调文字颜色 5 3 4 2" xfId="526"/>
    <cellStyle name="Currency [00]" xfId="527"/>
    <cellStyle name="常规 100 8" xfId="528"/>
    <cellStyle name="60% - 强调文字颜色 4 2 2 4" xfId="529"/>
    <cellStyle name="Percent [2] 2 2" xfId="530"/>
    <cellStyle name="Percent [2] 2 3" xfId="531"/>
    <cellStyle name="Tusental_pldt" xfId="532"/>
    <cellStyle name="Input Cells 4" xfId="533"/>
    <cellStyle name="差_（20120229）新增报表表样 3 2 2" xfId="534"/>
    <cellStyle name="Normal 2" xfId="535"/>
    <cellStyle name="60% - 强调文字颜色 3 3" xfId="536"/>
    <cellStyle name="砯刽 [0]_PLDT" xfId="537"/>
    <cellStyle name="Accent2 4 4" xfId="538"/>
    <cellStyle name="Accent2 4 5" xfId="539"/>
    <cellStyle name="Accent3 - 60% 2 2" xfId="540"/>
    <cellStyle name="輔色3 2" xfId="541"/>
    <cellStyle name="Heading 2 3 2 2" xfId="542"/>
    <cellStyle name="Explanatory Text 2 2 2" xfId="543"/>
    <cellStyle name="PrePop Units (1)" xfId="544"/>
    <cellStyle name="20% - 强调文字颜色 5 2 3_2017年人大参阅资料（代表大会-定）1.14" xfId="545"/>
    <cellStyle name="Accent5 - 20% 6" xfId="546"/>
    <cellStyle name="PSDate 2" xfId="547"/>
    <cellStyle name="PSInt 2" xfId="548"/>
    <cellStyle name="comma zerodec 2" xfId="549"/>
    <cellStyle name="霓付 [0]_ +Foil &amp; -FOIL &amp; PAPER" xfId="550"/>
    <cellStyle name="差_530623_2006年县级财政报表附表 8" xfId="551"/>
    <cellStyle name="輔色1 2" xfId="552"/>
    <cellStyle name="Accent6 - 60% 4 2 2" xfId="553"/>
    <cellStyle name="Check Cell 2 2 2" xfId="554"/>
    <cellStyle name="S1-2" xfId="555"/>
    <cellStyle name="S1-3" xfId="556"/>
    <cellStyle name="S1-4" xfId="557"/>
    <cellStyle name="S1-6" xfId="558"/>
    <cellStyle name="Accent3 - 40%" xfId="559"/>
    <cellStyle name="60% - 强调文字颜色 2 3 4 9" xfId="560"/>
    <cellStyle name="Accent1 - 40%" xfId="561"/>
    <cellStyle name="no dec 4" xfId="562"/>
    <cellStyle name="no dec 5" xfId="563"/>
    <cellStyle name="Date 2 2" xfId="564"/>
    <cellStyle name="60% - 强调文字颜色 1 3 10" xfId="565"/>
    <cellStyle name="归盒啦_95" xfId="566"/>
    <cellStyle name="40% - 强调文字颜色 3 2 4_2017年人大参阅资料（代表大会-定）1.14" xfId="567"/>
    <cellStyle name="Currency1" xfId="568"/>
    <cellStyle name="3232" xfId="569"/>
    <cellStyle name="Header1 4" xfId="570"/>
    <cellStyle name="Milliers_!!!GO" xfId="571"/>
    <cellStyle name="60% - 强调文字颜色 6 2 2 4" xfId="572"/>
    <cellStyle name="60% - 强调文字颜色 6 3 2 4" xfId="573"/>
    <cellStyle name="Currency [0] 5" xfId="574"/>
    <cellStyle name="60% - 强调文字颜色 1 2 2 4" xfId="575"/>
    <cellStyle name="Accent2 - 60% 4 2 2" xfId="576"/>
    <cellStyle name="40% - 輔色2" xfId="577"/>
    <cellStyle name="40% - 輔色3" xfId="578"/>
    <cellStyle name="Accent2 - 60% 3 2" xfId="579"/>
    <cellStyle name="未定义 2" xfId="580"/>
    <cellStyle name="标题 1 1" xfId="581"/>
    <cellStyle name="标题 2 1" xfId="582"/>
    <cellStyle name="好_530629_2006年县级财政报表附表 5" xfId="583"/>
    <cellStyle name="Accent4 - 60% 3 2 2" xfId="584"/>
    <cellStyle name="PSSpacer 2 2" xfId="585"/>
    <cellStyle name="砯刽_PLDT" xfId="586"/>
    <cellStyle name="常规 9 2 8" xfId="587"/>
    <cellStyle name="常规 4 2 5 3" xfId="588"/>
    <cellStyle name="comma zerodec 4" xfId="589"/>
    <cellStyle name="标题 2 3 2 3" xfId="590"/>
    <cellStyle name="Input [yellow] 9" xfId="591"/>
    <cellStyle name="强调文字颜色 6 3 2 22" xfId="592"/>
    <cellStyle name="差_05潍坊" xfId="593"/>
    <cellStyle name="60% - 强调文字颜色 5 3" xfId="594"/>
    <cellStyle name="Currency$[0]" xfId="595"/>
    <cellStyle name="百分比 5" xfId="596"/>
    <cellStyle name="标题 7 5" xfId="597"/>
    <cellStyle name="Currency [0]_353HHC" xfId="598"/>
    <cellStyle name="百分比 2 2 3 2" xfId="599"/>
    <cellStyle name="好_劳务费用清单（路基附属10-3）" xfId="600"/>
    <cellStyle name="强调文字颜色 2 7" xfId="601"/>
    <cellStyle name="40% - 强调文字颜色 3 3 2 3" xfId="602"/>
    <cellStyle name="Percent [00]" xfId="603"/>
    <cellStyle name="Comma,1" xfId="604"/>
    <cellStyle name="Comma,2" xfId="605"/>
    <cellStyle name="超级链接 2" xfId="606"/>
    <cellStyle name="Accent4 - 60% 4 2" xfId="607"/>
    <cellStyle name="Accent1 - 40% 11" xfId="608"/>
    <cellStyle name="公司标准表 2" xfId="609"/>
    <cellStyle name="Accent5 6 2 2" xfId="610"/>
    <cellStyle name="40% - 强调文字颜色 4 3 2 3" xfId="611"/>
    <cellStyle name="差_05潍坊 8" xfId="612"/>
    <cellStyle name="S8" xfId="613"/>
    <cellStyle name="60% - 强调文字颜色 5 3_2017年人大参阅资料（代表大会-定）1.14" xfId="614"/>
    <cellStyle name="Accent6 - 40% 3 4" xfId="615"/>
    <cellStyle name="差_2006年全省财力计算表（中央、决算） 5 2" xfId="616"/>
    <cellStyle name="Thousands" xfId="617"/>
    <cellStyle name="40% - 强调文字颜色 5 4" xfId="618"/>
    <cellStyle name="差_2008计算资料（8月5）_合并" xfId="619"/>
    <cellStyle name="Title 4 2" xfId="620"/>
    <cellStyle name="差_（20120229）新增报表表样 3 2" xfId="621"/>
    <cellStyle name="S_93BF3CC6965FEFE0" xfId="622"/>
    <cellStyle name="强调文字颜色 6 10" xfId="623"/>
    <cellStyle name="40% - 强调文字颜色 6 2_2017年人大参阅资料（代表大会-定）1.14" xfId="624"/>
    <cellStyle name="Dollar (zero dec) 5" xfId="625"/>
    <cellStyle name="Dollar (zero dec) 6" xfId="626"/>
    <cellStyle name="40% - 强调文字颜色 6 3 2 3" xfId="627"/>
    <cellStyle name="捠壿_Region Orders (2)" xfId="628"/>
    <cellStyle name="千位分隔 8 2" xfId="629"/>
    <cellStyle name="Linked Cells_Book1" xfId="630"/>
    <cellStyle name="60% - Accent2 4 2" xfId="631"/>
    <cellStyle name="Accent3 3 3" xfId="632"/>
    <cellStyle name="60% - Accent3 2 2 2" xfId="633"/>
    <cellStyle name="标题1" xfId="634"/>
    <cellStyle name="常规 2 10 2 5" xfId="635"/>
    <cellStyle name="60% - Accent6 2 2 2" xfId="636"/>
    <cellStyle name="Accent5 - 40% 2 2 2" xfId="637"/>
    <cellStyle name="style2 2" xfId="638"/>
    <cellStyle name="60% - 强调文字颜色 1 3" xfId="639"/>
    <cellStyle name="差_0605石屏县 5 2" xfId="640"/>
    <cellStyle name="60% - 强调文字颜色 1 3 2 3" xfId="641"/>
    <cellStyle name="60% - 强调文字颜色 1 3 2 4" xfId="642"/>
    <cellStyle name="60% - 强调文字颜色 6 3" xfId="643"/>
    <cellStyle name="60% - 强调文字颜色 1 3_2017年人大参阅资料（代表大会-定）1.14" xfId="644"/>
    <cellStyle name="标题 3 3 2 2" xfId="645"/>
    <cellStyle name="标题 3 3 2 2 2" xfId="646"/>
    <cellStyle name="百分比 2 3 13" xfId="647"/>
    <cellStyle name="标题 3 3 2 4" xfId="648"/>
    <cellStyle name="表标题 10" xfId="649"/>
    <cellStyle name="comma zerodec 3" xfId="650"/>
    <cellStyle name="检查单元格 7" xfId="651"/>
    <cellStyle name="60% - 强调文字颜色 2 3" xfId="652"/>
    <cellStyle name="60% - 强调文字颜色 2 3 2 2 2" xfId="653"/>
    <cellStyle name="60% - 强调文字颜色 2 3 2 4" xfId="654"/>
    <cellStyle name="Date Short" xfId="655"/>
    <cellStyle name="60% - 强调文字颜色 3 3 2 4" xfId="656"/>
    <cellStyle name="Non défini" xfId="657"/>
    <cellStyle name="Accent3 - 40% 6" xfId="658"/>
    <cellStyle name="60% - 强调文字颜色 4 3 2 4" xfId="659"/>
    <cellStyle name="Fixed 2 2" xfId="660"/>
    <cellStyle name="60% - 强调文字颜色 4 3_2017年人大参阅资料（代表大会-定）1.14" xfId="661"/>
    <cellStyle name="标题 3 2 3 5" xfId="662"/>
    <cellStyle name="标题 3 2 4 5" xfId="663"/>
    <cellStyle name="差_2006年27重庆_财力性转移支付2010年预算参考数 2 4" xfId="664"/>
    <cellStyle name="PSSpacer 2" xfId="665"/>
    <cellStyle name="Accent6 - 40% 5 3 2" xfId="666"/>
    <cellStyle name="Model 2" xfId="667"/>
    <cellStyle name="60% - 强调文字颜色 5 3 2 5" xfId="668"/>
    <cellStyle name="Calc Percent (0)" xfId="669"/>
    <cellStyle name="差_05潍坊 6" xfId="670"/>
    <cellStyle name="60% - 强调文字颜色 6 3_2017年人大参阅资料（代表大会-定）1.14" xfId="671"/>
    <cellStyle name="Moneda_96 Risk" xfId="672"/>
    <cellStyle name="6mal" xfId="673"/>
    <cellStyle name="Accent5 - 60% 6" xfId="674"/>
    <cellStyle name="Accent1 - 40% 2 2 2" xfId="675"/>
    <cellStyle name="Accent1 - 60%" xfId="676"/>
    <cellStyle name="差_2008计算资料（8月5） 6" xfId="677"/>
    <cellStyle name="Accent2 - 20% 6" xfId="678"/>
    <cellStyle name="Total 5 2" xfId="679"/>
    <cellStyle name="Comma [0] 3" xfId="680"/>
    <cellStyle name="Accent2 - 60% 6" xfId="681"/>
    <cellStyle name="Accent2 21" xfId="682"/>
    <cellStyle name="Accent2 23" xfId="683"/>
    <cellStyle name="标题 4 2 4 5" xfId="684"/>
    <cellStyle name="Accent2 9 2" xfId="685"/>
    <cellStyle name="Accent3 - 40% 3 2 2" xfId="686"/>
    <cellStyle name="KPMG Normal" xfId="687"/>
    <cellStyle name="百分比 8" xfId="688"/>
    <cellStyle name="百分比 9" xfId="689"/>
    <cellStyle name="Accent3 9 2" xfId="690"/>
    <cellStyle name="常规 150 2" xfId="691"/>
    <cellStyle name="Accent6 - 60% 2 2" xfId="692"/>
    <cellStyle name="常规 28 4" xfId="693"/>
    <cellStyle name="Accent4 - 60% 7" xfId="694"/>
    <cellStyle name="Total 2 3" xfId="695"/>
    <cellStyle name="Tusental (0)_pldt" xfId="696"/>
    <cellStyle name="Accent5 - 40% 2 4" xfId="697"/>
    <cellStyle name="PSInt" xfId="698"/>
    <cellStyle name="Accent6 - 60%" xfId="699"/>
    <cellStyle name="Accent6 - 60% 12" xfId="700"/>
    <cellStyle name="Accent6 - 60% 2 4" xfId="701"/>
    <cellStyle name="常规 31 3 3 2" xfId="702"/>
    <cellStyle name="輔色2 2" xfId="703"/>
    <cellStyle name="Black" xfId="704"/>
    <cellStyle name="Header1 21" xfId="705"/>
    <cellStyle name="Calc Currency (0) 6" xfId="706"/>
    <cellStyle name="Heading 1 3 2 2" xfId="707"/>
    <cellStyle name="常规 31 2 2 4" xfId="708"/>
    <cellStyle name="常规 21 4" xfId="709"/>
    <cellStyle name="Calc Currency (0) 2 2" xfId="710"/>
    <cellStyle name="Calc Currency (0) 4" xfId="711"/>
    <cellStyle name="title" xfId="712"/>
    <cellStyle name="left" xfId="713"/>
    <cellStyle name="超级链接 5" xfId="714"/>
    <cellStyle name="PSDec 2" xfId="715"/>
    <cellStyle name="PSDec 2 2" xfId="716"/>
    <cellStyle name="百分比 2" xfId="717"/>
    <cellStyle name="Text Indent A" xfId="718"/>
    <cellStyle name="常规 85 2" xfId="719"/>
    <cellStyle name="Red" xfId="720"/>
    <cellStyle name="category" xfId="721"/>
    <cellStyle name="Col Heads" xfId="722"/>
    <cellStyle name="Warning Text 2 2 2" xfId="723"/>
    <cellStyle name="ColLevel_0" xfId="724"/>
    <cellStyle name="Column_Title" xfId="725"/>
    <cellStyle name="Comma [0] 4" xfId="726"/>
    <cellStyle name="Currency,0" xfId="727"/>
    <cellStyle name="Currency,2" xfId="728"/>
    <cellStyle name="Comma[0]" xfId="729"/>
    <cellStyle name="Comma[2]" xfId="730"/>
    <cellStyle name="comma-d" xfId="731"/>
    <cellStyle name="Copied" xfId="732"/>
    <cellStyle name="COST1" xfId="733"/>
    <cellStyle name="Currency [0] 2 2" xfId="734"/>
    <cellStyle name="Currency [0] 3" xfId="735"/>
    <cellStyle name="Currency [0] 4" xfId="736"/>
    <cellStyle name="Currency\[0]" xfId="737"/>
    <cellStyle name="Currency1 3" xfId="738"/>
    <cellStyle name="Currency1 4" xfId="739"/>
    <cellStyle name="Date 3" xfId="740"/>
    <cellStyle name="Date_Book1" xfId="741"/>
    <cellStyle name="Dezimal_laroux" xfId="742"/>
    <cellStyle name="Dollar (zero dec) 3" xfId="743"/>
    <cellStyle name="Entered" xfId="744"/>
    <cellStyle name="entry" xfId="745"/>
    <cellStyle name="Euro" xfId="746"/>
    <cellStyle name="EY House" xfId="747"/>
    <cellStyle name="Fixed 3" xfId="748"/>
    <cellStyle name="Fixed 4" xfId="749"/>
    <cellStyle name="Grey 4" xfId="750"/>
    <cellStyle name="Grey 5" xfId="751"/>
    <cellStyle name="百分比 2 2 4" xfId="752"/>
    <cellStyle name="Mon閠aire_!!!GO" xfId="753"/>
    <cellStyle name="PSDate" xfId="754"/>
    <cellStyle name="强调文字颜色 1 7" xfId="755"/>
    <cellStyle name="Neutral 3 2 2" xfId="756"/>
    <cellStyle name="Heading" xfId="757"/>
    <cellStyle name="Heading 3 4 2" xfId="758"/>
    <cellStyle name="Heading 4 4 2" xfId="759"/>
    <cellStyle name="常规 2" xfId="760"/>
    <cellStyle name="HEADING1 2" xfId="761"/>
    <cellStyle name="HEADING1 2 2" xfId="762"/>
    <cellStyle name="HEADING1 3" xfId="763"/>
    <cellStyle name="HEADING2 2" xfId="764"/>
    <cellStyle name="HEADING2 2 2" xfId="765"/>
    <cellStyle name="HEADING2 3" xfId="766"/>
    <cellStyle name="Hyperlink_8-邢台折~3" xfId="767"/>
    <cellStyle name="표준_(업무)평가단" xfId="768"/>
    <cellStyle name="标题 1 2 3 5" xfId="769"/>
    <cellStyle name="标题 1 3 2 5" xfId="770"/>
    <cellStyle name="KPMG Heading 3" xfId="771"/>
    <cellStyle name="百分比 2 17" xfId="772"/>
    <cellStyle name="Percent [0]" xfId="773"/>
    <cellStyle name="常规 7" xfId="774"/>
    <cellStyle name="好_Book1_1" xfId="775"/>
    <cellStyle name="中等" xfId="776"/>
    <cellStyle name="差 3 2 3" xfId="777"/>
    <cellStyle name="差_Book1_发文表-2015年资源枯竭城市转移支付资金安排表（定）" xfId="778"/>
    <cellStyle name="差_Book1_1" xfId="779"/>
    <cellStyle name="差_05潍坊_隋心对账单定稿0514" xfId="780"/>
    <cellStyle name="KPMG Heading 1" xfId="781"/>
    <cellStyle name="KPMG Heading 2" xfId="782"/>
    <cellStyle name="KPMG Heading 4" xfId="783"/>
    <cellStyle name="Linked Cell 4 2" xfId="784"/>
    <cellStyle name="Millares [0]_96 Risk" xfId="785"/>
    <cellStyle name="Millares_96 Risk" xfId="786"/>
    <cellStyle name="Moneda [0]_96 Risk" xfId="787"/>
    <cellStyle name="Monétaire [0]_!!!GO" xfId="788"/>
    <cellStyle name="Monétaire_!!!GO" xfId="789"/>
    <cellStyle name="Mon閠aire [0]_!!!GO" xfId="790"/>
    <cellStyle name="New Times Roman" xfId="791"/>
    <cellStyle name="Norma,_laroux_4_营业在建 (2)_E21" xfId="792"/>
    <cellStyle name="Normal - Style1 2 3" xfId="793"/>
    <cellStyle name="Normalny_Arkusz1" xfId="794"/>
    <cellStyle name="Note 9" xfId="795"/>
    <cellStyle name="链接单元格 3 2 9" xfId="796"/>
    <cellStyle name="Valuta_pldt" xfId="797"/>
    <cellStyle name="汇总 3 14" xfId="798"/>
    <cellStyle name="Output Line Items" xfId="799"/>
    <cellStyle name="Percent [0%]" xfId="800"/>
    <cellStyle name="Percent [0.00%]" xfId="801"/>
    <cellStyle name="Percent [2] 4" xfId="802"/>
    <cellStyle name="Percent [2] 5" xfId="803"/>
    <cellStyle name="Percent [2]P 2" xfId="804"/>
    <cellStyle name="Percent[0]" xfId="805"/>
    <cellStyle name="Percent[2]" xfId="806"/>
    <cellStyle name="Pourcentage_pldt" xfId="807"/>
    <cellStyle name="price" xfId="808"/>
    <cellStyle name="PSChar" xfId="809"/>
    <cellStyle name="PSChar 2" xfId="810"/>
    <cellStyle name="revised" xfId="811"/>
    <cellStyle name="RevList" xfId="812"/>
    <cellStyle name="RowLevel_0" xfId="813"/>
    <cellStyle name="section" xfId="814"/>
    <cellStyle name="SOR" xfId="815"/>
    <cellStyle name="style1" xfId="816"/>
    <cellStyle name="subhead" xfId="817"/>
    <cellStyle name="Text Indent B" xfId="818"/>
    <cellStyle name="Text Indent C" xfId="819"/>
    <cellStyle name="Unprotect" xfId="820"/>
    <cellStyle name="Valuta (0)_pldt" xfId="821"/>
    <cellStyle name="だ[0]_PLDT" xfId="822"/>
    <cellStyle name="百分比 2 15" xfId="823"/>
    <cellStyle name="百分比 2 16 2" xfId="824"/>
    <cellStyle name="捠壿 [0.00]_Region Orders (2)" xfId="825"/>
    <cellStyle name="编号" xfId="826"/>
    <cellStyle name="好 3 2 3" xfId="827"/>
    <cellStyle name="标题 4 3_2017年人大参阅资料（代表大会-定）1.14" xfId="828"/>
    <cellStyle name="标题 5" xfId="829"/>
    <cellStyle name="输入 2 2 8 2 3 2" xfId="830"/>
    <cellStyle name="输入 3 2 10" xfId="831"/>
    <cellStyle name="部门" xfId="832"/>
    <cellStyle name="差 3_2017年人大参阅资料（代表大会-定）1.14" xfId="833"/>
    <cellStyle name="差_05潍坊_华东" xfId="834"/>
    <cellStyle name="差_11大理 3 2 2" xfId="835"/>
    <cellStyle name="差_2006年33甘肃_华东" xfId="836"/>
    <cellStyle name="常规 28 3 5" xfId="837"/>
    <cellStyle name="后继超级链接_NEGS" xfId="838"/>
    <cellStyle name="常规 5 2" xfId="839"/>
    <cellStyle name="差_48-60" xfId="840"/>
    <cellStyle name="好_48-60" xfId="841"/>
    <cellStyle name="货币 2 3" xfId="842"/>
    <cellStyle name="货币 2 6" xfId="843"/>
    <cellStyle name="千位分隔[0] 3 5" xfId="844"/>
    <cellStyle name="常规 133" xfId="845"/>
    <cellStyle name="常规 2 3 2" xfId="846"/>
    <cellStyle name="常规 23 7 2 2" xfId="847"/>
    <cellStyle name="烹拳 [0]_ +Foil &amp; -FOIL &amp; PAPER" xfId="848"/>
    <cellStyle name="常规_2013年国有资本经营预算完成情况表" xfId="849"/>
    <cellStyle name="常规 11 2" xfId="850"/>
    <cellStyle name="常规 23 3 2" xfId="851"/>
    <cellStyle name="常规 2 10 3" xfId="852"/>
    <cellStyle name="常规 2 2 2 3" xfId="853"/>
    <cellStyle name="常规 2 3" xfId="854"/>
    <cellStyle name="常规 2 8 7" xfId="855"/>
    <cellStyle name="强调 3" xfId="856"/>
    <cellStyle name="常规 32 15" xfId="857"/>
    <cellStyle name="常规 52" xfId="858"/>
    <cellStyle name="常规 65 4" xfId="859"/>
    <cellStyle name="超级链接_NEGS" xfId="860"/>
    <cellStyle name="分级显示列_1_Book1" xfId="861"/>
    <cellStyle name="好 2 5" xfId="862"/>
    <cellStyle name="好 3_2017年人大参阅资料（代表大会-定）1.14" xfId="863"/>
    <cellStyle name="好_Book1_发文表-2015年资源枯竭城市转移支付资金安排表（定）" xfId="864"/>
    <cellStyle name="好_副本73283696546880457822010-04-29" xfId="865"/>
    <cellStyle name="货币 2 5" xfId="866"/>
    <cellStyle name="货币 2 7" xfId="867"/>
    <cellStyle name="着色 2 2 2" xfId="868"/>
    <cellStyle name="借出原因" xfId="869"/>
    <cellStyle name="千分位[0]_ 白土" xfId="870"/>
    <cellStyle name="桁区切り [0.00]_１１月価格表" xfId="871"/>
    <cellStyle name="后继超级链接" xfId="872"/>
    <cellStyle name="貨幣 [0]_SGV" xfId="873"/>
    <cellStyle name="千位分隔[0] 2 7" xfId="874"/>
    <cellStyle name="千位分隔[0] 5 5" xfId="875"/>
    <cellStyle name="数量 2" xfId="876"/>
    <cellStyle name="霓付_ +Foil &amp; -FOIL &amp; PAPER" xfId="877"/>
    <cellStyle name="檢查儲存格" xfId="878"/>
    <cellStyle name="警告文字" xfId="879"/>
    <cellStyle name="連結的儲存格" xfId="880"/>
    <cellStyle name="链接单元格 10" xfId="881"/>
    <cellStyle name="烹拳_ +Foil &amp; -FOIL &amp; PAPER" xfId="882"/>
    <cellStyle name="千分位_ 白土" xfId="883"/>
    <cellStyle name="千位分隔 2" xfId="884"/>
    <cellStyle name="千位分隔 2 2 2 2 3" xfId="885"/>
    <cellStyle name="千位分隔 2 4 2" xfId="886"/>
    <cellStyle name="千位分隔 2 5 2" xfId="887"/>
    <cellStyle name="千位分隔[0] 2" xfId="888"/>
    <cellStyle name="千位分隔[0] 2 2" xfId="889"/>
    <cellStyle name="千位分隔[0] 3" xfId="890"/>
    <cellStyle name="千位分隔[0] 4 2 2" xfId="891"/>
    <cellStyle name="钎霖_4岿角利" xfId="892"/>
    <cellStyle name="强调 1" xfId="893"/>
    <cellStyle name="强调 2" xfId="894"/>
    <cellStyle name="强调 2 4" xfId="895"/>
    <cellStyle name="日期" xfId="896"/>
    <cellStyle name="商品名称" xfId="897"/>
    <cellStyle name="注释 2 9 8" xfId="898"/>
    <cellStyle name="說明文字" xfId="899"/>
    <cellStyle name="通貨_１１月価格表" xfId="900"/>
    <cellStyle name="통화_1.24분기 평가표 " xfId="901"/>
    <cellStyle name="一般_EXPENSE" xfId="902"/>
    <cellStyle name="통화 [0]_1.24분기 평가표 " xfId="90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1"/>
  <sheetViews>
    <sheetView showGridLines="0" showZeros="0" workbookViewId="0">
      <selection activeCell="B14" sqref="B14"/>
    </sheetView>
  </sheetViews>
  <sheetFormatPr defaultColWidth="12.1666666666667" defaultRowHeight="11.25" outlineLevelCol="3"/>
  <cols>
    <col min="1" max="1" width="28" customWidth="1"/>
    <col min="2" max="2" width="67.1666666666667" customWidth="1"/>
    <col min="3" max="3" width="41.5" customWidth="1"/>
    <col min="4" max="4" width="29.8333333333333" customWidth="1"/>
    <col min="5" max="5" width="27.5" customWidth="1"/>
    <col min="255" max="255" width="12.8333333333333" customWidth="1"/>
    <col min="256" max="256" width="14.3333333333333" customWidth="1"/>
    <col min="257" max="257" width="63" customWidth="1"/>
    <col min="258" max="258" width="9.16666666666667" customWidth="1"/>
    <col min="259" max="259" width="49.8333333333333" customWidth="1"/>
    <col min="260" max="260" width="12.6666666666667" customWidth="1"/>
    <col min="511" max="511" width="12.8333333333333" customWidth="1"/>
    <col min="512" max="512" width="14.3333333333333" customWidth="1"/>
    <col min="513" max="513" width="63" customWidth="1"/>
    <col min="514" max="514" width="9.16666666666667" customWidth="1"/>
    <col min="515" max="515" width="49.8333333333333" customWidth="1"/>
    <col min="516" max="516" width="12.6666666666667" customWidth="1"/>
    <col min="767" max="767" width="12.8333333333333" customWidth="1"/>
    <col min="768" max="768" width="14.3333333333333" customWidth="1"/>
    <col min="769" max="769" width="63" customWidth="1"/>
    <col min="770" max="770" width="9.16666666666667" customWidth="1"/>
    <col min="771" max="771" width="49.8333333333333" customWidth="1"/>
    <col min="772" max="772" width="12.6666666666667" customWidth="1"/>
    <col min="1023" max="1023" width="12.8333333333333" customWidth="1"/>
    <col min="1024" max="1024" width="14.3333333333333" customWidth="1"/>
    <col min="1025" max="1025" width="63" customWidth="1"/>
    <col min="1026" max="1026" width="9.16666666666667" customWidth="1"/>
    <col min="1027" max="1027" width="49.8333333333333" customWidth="1"/>
    <col min="1028" max="1028" width="12.6666666666667" customWidth="1"/>
    <col min="1279" max="1279" width="12.8333333333333" customWidth="1"/>
    <col min="1280" max="1280" width="14.3333333333333" customWidth="1"/>
    <col min="1281" max="1281" width="63" customWidth="1"/>
    <col min="1282" max="1282" width="9.16666666666667" customWidth="1"/>
    <col min="1283" max="1283" width="49.8333333333333" customWidth="1"/>
    <col min="1284" max="1284" width="12.6666666666667" customWidth="1"/>
    <col min="1535" max="1535" width="12.8333333333333" customWidth="1"/>
    <col min="1536" max="1536" width="14.3333333333333" customWidth="1"/>
    <col min="1537" max="1537" width="63" customWidth="1"/>
    <col min="1538" max="1538" width="9.16666666666667" customWidth="1"/>
    <col min="1539" max="1539" width="49.8333333333333" customWidth="1"/>
    <col min="1540" max="1540" width="12.6666666666667" customWidth="1"/>
    <col min="1791" max="1791" width="12.8333333333333" customWidth="1"/>
    <col min="1792" max="1792" width="14.3333333333333" customWidth="1"/>
    <col min="1793" max="1793" width="63" customWidth="1"/>
    <col min="1794" max="1794" width="9.16666666666667" customWidth="1"/>
    <col min="1795" max="1795" width="49.8333333333333" customWidth="1"/>
    <col min="1796" max="1796" width="12.6666666666667" customWidth="1"/>
    <col min="2047" max="2047" width="12.8333333333333" customWidth="1"/>
    <col min="2048" max="2048" width="14.3333333333333" customWidth="1"/>
    <col min="2049" max="2049" width="63" customWidth="1"/>
    <col min="2050" max="2050" width="9.16666666666667" customWidth="1"/>
    <col min="2051" max="2051" width="49.8333333333333" customWidth="1"/>
    <col min="2052" max="2052" width="12.6666666666667" customWidth="1"/>
    <col min="2303" max="2303" width="12.8333333333333" customWidth="1"/>
    <col min="2304" max="2304" width="14.3333333333333" customWidth="1"/>
    <col min="2305" max="2305" width="63" customWidth="1"/>
    <col min="2306" max="2306" width="9.16666666666667" customWidth="1"/>
    <col min="2307" max="2307" width="49.8333333333333" customWidth="1"/>
    <col min="2308" max="2308" width="12.6666666666667" customWidth="1"/>
    <col min="2559" max="2559" width="12.8333333333333" customWidth="1"/>
    <col min="2560" max="2560" width="14.3333333333333" customWidth="1"/>
    <col min="2561" max="2561" width="63" customWidth="1"/>
    <col min="2562" max="2562" width="9.16666666666667" customWidth="1"/>
    <col min="2563" max="2563" width="49.8333333333333" customWidth="1"/>
    <col min="2564" max="2564" width="12.6666666666667" customWidth="1"/>
    <col min="2815" max="2815" width="12.8333333333333" customWidth="1"/>
    <col min="2816" max="2816" width="14.3333333333333" customWidth="1"/>
    <col min="2817" max="2817" width="63" customWidth="1"/>
    <col min="2818" max="2818" width="9.16666666666667" customWidth="1"/>
    <col min="2819" max="2819" width="49.8333333333333" customWidth="1"/>
    <col min="2820" max="2820" width="12.6666666666667" customWidth="1"/>
    <col min="3071" max="3071" width="12.8333333333333" customWidth="1"/>
    <col min="3072" max="3072" width="14.3333333333333" customWidth="1"/>
    <col min="3073" max="3073" width="63" customWidth="1"/>
    <col min="3074" max="3074" width="9.16666666666667" customWidth="1"/>
    <col min="3075" max="3075" width="49.8333333333333" customWidth="1"/>
    <col min="3076" max="3076" width="12.6666666666667" customWidth="1"/>
    <col min="3327" max="3327" width="12.8333333333333" customWidth="1"/>
    <col min="3328" max="3328" width="14.3333333333333" customWidth="1"/>
    <col min="3329" max="3329" width="63" customWidth="1"/>
    <col min="3330" max="3330" width="9.16666666666667" customWidth="1"/>
    <col min="3331" max="3331" width="49.8333333333333" customWidth="1"/>
    <col min="3332" max="3332" width="12.6666666666667" customWidth="1"/>
    <col min="3583" max="3583" width="12.8333333333333" customWidth="1"/>
    <col min="3584" max="3584" width="14.3333333333333" customWidth="1"/>
    <col min="3585" max="3585" width="63" customWidth="1"/>
    <col min="3586" max="3586" width="9.16666666666667" customWidth="1"/>
    <col min="3587" max="3587" width="49.8333333333333" customWidth="1"/>
    <col min="3588" max="3588" width="12.6666666666667" customWidth="1"/>
    <col min="3839" max="3839" width="12.8333333333333" customWidth="1"/>
    <col min="3840" max="3840" width="14.3333333333333" customWidth="1"/>
    <col min="3841" max="3841" width="63" customWidth="1"/>
    <col min="3842" max="3842" width="9.16666666666667" customWidth="1"/>
    <col min="3843" max="3843" width="49.8333333333333" customWidth="1"/>
    <col min="3844" max="3844" width="12.6666666666667" customWidth="1"/>
    <col min="4095" max="4095" width="12.8333333333333" customWidth="1"/>
    <col min="4096" max="4096" width="14.3333333333333" customWidth="1"/>
    <col min="4097" max="4097" width="63" customWidth="1"/>
    <col min="4098" max="4098" width="9.16666666666667" customWidth="1"/>
    <col min="4099" max="4099" width="49.8333333333333" customWidth="1"/>
    <col min="4100" max="4100" width="12.6666666666667" customWidth="1"/>
    <col min="4351" max="4351" width="12.8333333333333" customWidth="1"/>
    <col min="4352" max="4352" width="14.3333333333333" customWidth="1"/>
    <col min="4353" max="4353" width="63" customWidth="1"/>
    <col min="4354" max="4354" width="9.16666666666667" customWidth="1"/>
    <col min="4355" max="4355" width="49.8333333333333" customWidth="1"/>
    <col min="4356" max="4356" width="12.6666666666667" customWidth="1"/>
    <col min="4607" max="4607" width="12.8333333333333" customWidth="1"/>
    <col min="4608" max="4608" width="14.3333333333333" customWidth="1"/>
    <col min="4609" max="4609" width="63" customWidth="1"/>
    <col min="4610" max="4610" width="9.16666666666667" customWidth="1"/>
    <col min="4611" max="4611" width="49.8333333333333" customWidth="1"/>
    <col min="4612" max="4612" width="12.6666666666667" customWidth="1"/>
    <col min="4863" max="4863" width="12.8333333333333" customWidth="1"/>
    <col min="4864" max="4864" width="14.3333333333333" customWidth="1"/>
    <col min="4865" max="4865" width="63" customWidth="1"/>
    <col min="4866" max="4866" width="9.16666666666667" customWidth="1"/>
    <col min="4867" max="4867" width="49.8333333333333" customWidth="1"/>
    <col min="4868" max="4868" width="12.6666666666667" customWidth="1"/>
    <col min="5119" max="5119" width="12.8333333333333" customWidth="1"/>
    <col min="5120" max="5120" width="14.3333333333333" customWidth="1"/>
    <col min="5121" max="5121" width="63" customWidth="1"/>
    <col min="5122" max="5122" width="9.16666666666667" customWidth="1"/>
    <col min="5123" max="5123" width="49.8333333333333" customWidth="1"/>
    <col min="5124" max="5124" width="12.6666666666667" customWidth="1"/>
    <col min="5375" max="5375" width="12.8333333333333" customWidth="1"/>
    <col min="5376" max="5376" width="14.3333333333333" customWidth="1"/>
    <col min="5377" max="5377" width="63" customWidth="1"/>
    <col min="5378" max="5378" width="9.16666666666667" customWidth="1"/>
    <col min="5379" max="5379" width="49.8333333333333" customWidth="1"/>
    <col min="5380" max="5380" width="12.6666666666667" customWidth="1"/>
    <col min="5631" max="5631" width="12.8333333333333" customWidth="1"/>
    <col min="5632" max="5632" width="14.3333333333333" customWidth="1"/>
    <col min="5633" max="5633" width="63" customWidth="1"/>
    <col min="5634" max="5634" width="9.16666666666667" customWidth="1"/>
    <col min="5635" max="5635" width="49.8333333333333" customWidth="1"/>
    <col min="5636" max="5636" width="12.6666666666667" customWidth="1"/>
    <col min="5887" max="5887" width="12.8333333333333" customWidth="1"/>
    <col min="5888" max="5888" width="14.3333333333333" customWidth="1"/>
    <col min="5889" max="5889" width="63" customWidth="1"/>
    <col min="5890" max="5890" width="9.16666666666667" customWidth="1"/>
    <col min="5891" max="5891" width="49.8333333333333" customWidth="1"/>
    <col min="5892" max="5892" width="12.6666666666667" customWidth="1"/>
    <col min="6143" max="6143" width="12.8333333333333" customWidth="1"/>
    <col min="6144" max="6144" width="14.3333333333333" customWidth="1"/>
    <col min="6145" max="6145" width="63" customWidth="1"/>
    <col min="6146" max="6146" width="9.16666666666667" customWidth="1"/>
    <col min="6147" max="6147" width="49.8333333333333" customWidth="1"/>
    <col min="6148" max="6148" width="12.6666666666667" customWidth="1"/>
    <col min="6399" max="6399" width="12.8333333333333" customWidth="1"/>
    <col min="6400" max="6400" width="14.3333333333333" customWidth="1"/>
    <col min="6401" max="6401" width="63" customWidth="1"/>
    <col min="6402" max="6402" width="9.16666666666667" customWidth="1"/>
    <col min="6403" max="6403" width="49.8333333333333" customWidth="1"/>
    <col min="6404" max="6404" width="12.6666666666667" customWidth="1"/>
    <col min="6655" max="6655" width="12.8333333333333" customWidth="1"/>
    <col min="6656" max="6656" width="14.3333333333333" customWidth="1"/>
    <col min="6657" max="6657" width="63" customWidth="1"/>
    <col min="6658" max="6658" width="9.16666666666667" customWidth="1"/>
    <col min="6659" max="6659" width="49.8333333333333" customWidth="1"/>
    <col min="6660" max="6660" width="12.6666666666667" customWidth="1"/>
    <col min="6911" max="6911" width="12.8333333333333" customWidth="1"/>
    <col min="6912" max="6912" width="14.3333333333333" customWidth="1"/>
    <col min="6913" max="6913" width="63" customWidth="1"/>
    <col min="6914" max="6914" width="9.16666666666667" customWidth="1"/>
    <col min="6915" max="6915" width="49.8333333333333" customWidth="1"/>
    <col min="6916" max="6916" width="12.6666666666667" customWidth="1"/>
    <col min="7167" max="7167" width="12.8333333333333" customWidth="1"/>
    <col min="7168" max="7168" width="14.3333333333333" customWidth="1"/>
    <col min="7169" max="7169" width="63" customWidth="1"/>
    <col min="7170" max="7170" width="9.16666666666667" customWidth="1"/>
    <col min="7171" max="7171" width="49.8333333333333" customWidth="1"/>
    <col min="7172" max="7172" width="12.6666666666667" customWidth="1"/>
    <col min="7423" max="7423" width="12.8333333333333" customWidth="1"/>
    <col min="7424" max="7424" width="14.3333333333333" customWidth="1"/>
    <col min="7425" max="7425" width="63" customWidth="1"/>
    <col min="7426" max="7426" width="9.16666666666667" customWidth="1"/>
    <col min="7427" max="7427" width="49.8333333333333" customWidth="1"/>
    <col min="7428" max="7428" width="12.6666666666667" customWidth="1"/>
    <col min="7679" max="7679" width="12.8333333333333" customWidth="1"/>
    <col min="7680" max="7680" width="14.3333333333333" customWidth="1"/>
    <col min="7681" max="7681" width="63" customWidth="1"/>
    <col min="7682" max="7682" width="9.16666666666667" customWidth="1"/>
    <col min="7683" max="7683" width="49.8333333333333" customWidth="1"/>
    <col min="7684" max="7684" width="12.6666666666667" customWidth="1"/>
    <col min="7935" max="7935" width="12.8333333333333" customWidth="1"/>
    <col min="7936" max="7936" width="14.3333333333333" customWidth="1"/>
    <col min="7937" max="7937" width="63" customWidth="1"/>
    <col min="7938" max="7938" width="9.16666666666667" customWidth="1"/>
    <col min="7939" max="7939" width="49.8333333333333" customWidth="1"/>
    <col min="7940" max="7940" width="12.6666666666667" customWidth="1"/>
    <col min="8191" max="8191" width="12.8333333333333" customWidth="1"/>
    <col min="8192" max="8192" width="14.3333333333333" customWidth="1"/>
    <col min="8193" max="8193" width="63" customWidth="1"/>
    <col min="8194" max="8194" width="9.16666666666667" customWidth="1"/>
    <col min="8195" max="8195" width="49.8333333333333" customWidth="1"/>
    <col min="8196" max="8196" width="12.6666666666667" customWidth="1"/>
    <col min="8447" max="8447" width="12.8333333333333" customWidth="1"/>
    <col min="8448" max="8448" width="14.3333333333333" customWidth="1"/>
    <col min="8449" max="8449" width="63" customWidth="1"/>
    <col min="8450" max="8450" width="9.16666666666667" customWidth="1"/>
    <col min="8451" max="8451" width="49.8333333333333" customWidth="1"/>
    <col min="8452" max="8452" width="12.6666666666667" customWidth="1"/>
    <col min="8703" max="8703" width="12.8333333333333" customWidth="1"/>
    <col min="8704" max="8704" width="14.3333333333333" customWidth="1"/>
    <col min="8705" max="8705" width="63" customWidth="1"/>
    <col min="8706" max="8706" width="9.16666666666667" customWidth="1"/>
    <col min="8707" max="8707" width="49.8333333333333" customWidth="1"/>
    <col min="8708" max="8708" width="12.6666666666667" customWidth="1"/>
    <col min="8959" max="8959" width="12.8333333333333" customWidth="1"/>
    <col min="8960" max="8960" width="14.3333333333333" customWidth="1"/>
    <col min="8961" max="8961" width="63" customWidth="1"/>
    <col min="8962" max="8962" width="9.16666666666667" customWidth="1"/>
    <col min="8963" max="8963" width="49.8333333333333" customWidth="1"/>
    <col min="8964" max="8964" width="12.6666666666667" customWidth="1"/>
    <col min="9215" max="9215" width="12.8333333333333" customWidth="1"/>
    <col min="9216" max="9216" width="14.3333333333333" customWidth="1"/>
    <col min="9217" max="9217" width="63" customWidth="1"/>
    <col min="9218" max="9218" width="9.16666666666667" customWidth="1"/>
    <col min="9219" max="9219" width="49.8333333333333" customWidth="1"/>
    <col min="9220" max="9220" width="12.6666666666667" customWidth="1"/>
    <col min="9471" max="9471" width="12.8333333333333" customWidth="1"/>
    <col min="9472" max="9472" width="14.3333333333333" customWidth="1"/>
    <col min="9473" max="9473" width="63" customWidth="1"/>
    <col min="9474" max="9474" width="9.16666666666667" customWidth="1"/>
    <col min="9475" max="9475" width="49.8333333333333" customWidth="1"/>
    <col min="9476" max="9476" width="12.6666666666667" customWidth="1"/>
    <col min="9727" max="9727" width="12.8333333333333" customWidth="1"/>
    <col min="9728" max="9728" width="14.3333333333333" customWidth="1"/>
    <col min="9729" max="9729" width="63" customWidth="1"/>
    <col min="9730" max="9730" width="9.16666666666667" customWidth="1"/>
    <col min="9731" max="9731" width="49.8333333333333" customWidth="1"/>
    <col min="9732" max="9732" width="12.6666666666667" customWidth="1"/>
    <col min="9983" max="9983" width="12.8333333333333" customWidth="1"/>
    <col min="9984" max="9984" width="14.3333333333333" customWidth="1"/>
    <col min="9985" max="9985" width="63" customWidth="1"/>
    <col min="9986" max="9986" width="9.16666666666667" customWidth="1"/>
    <col min="9987" max="9987" width="49.8333333333333" customWidth="1"/>
    <col min="9988" max="9988" width="12.6666666666667" customWidth="1"/>
    <col min="10239" max="10239" width="12.8333333333333" customWidth="1"/>
    <col min="10240" max="10240" width="14.3333333333333" customWidth="1"/>
    <col min="10241" max="10241" width="63" customWidth="1"/>
    <col min="10242" max="10242" width="9.16666666666667" customWidth="1"/>
    <col min="10243" max="10243" width="49.8333333333333" customWidth="1"/>
    <col min="10244" max="10244" width="12.6666666666667" customWidth="1"/>
    <col min="10495" max="10495" width="12.8333333333333" customWidth="1"/>
    <col min="10496" max="10496" width="14.3333333333333" customWidth="1"/>
    <col min="10497" max="10497" width="63" customWidth="1"/>
    <col min="10498" max="10498" width="9.16666666666667" customWidth="1"/>
    <col min="10499" max="10499" width="49.8333333333333" customWidth="1"/>
    <col min="10500" max="10500" width="12.6666666666667" customWidth="1"/>
    <col min="10751" max="10751" width="12.8333333333333" customWidth="1"/>
    <col min="10752" max="10752" width="14.3333333333333" customWidth="1"/>
    <col min="10753" max="10753" width="63" customWidth="1"/>
    <col min="10754" max="10754" width="9.16666666666667" customWidth="1"/>
    <col min="10755" max="10755" width="49.8333333333333" customWidth="1"/>
    <col min="10756" max="10756" width="12.6666666666667" customWidth="1"/>
    <col min="11007" max="11007" width="12.8333333333333" customWidth="1"/>
    <col min="11008" max="11008" width="14.3333333333333" customWidth="1"/>
    <col min="11009" max="11009" width="63" customWidth="1"/>
    <col min="11010" max="11010" width="9.16666666666667" customWidth="1"/>
    <col min="11011" max="11011" width="49.8333333333333" customWidth="1"/>
    <col min="11012" max="11012" width="12.6666666666667" customWidth="1"/>
    <col min="11263" max="11263" width="12.8333333333333" customWidth="1"/>
    <col min="11264" max="11264" width="14.3333333333333" customWidth="1"/>
    <col min="11265" max="11265" width="63" customWidth="1"/>
    <col min="11266" max="11266" width="9.16666666666667" customWidth="1"/>
    <col min="11267" max="11267" width="49.8333333333333" customWidth="1"/>
    <col min="11268" max="11268" width="12.6666666666667" customWidth="1"/>
    <col min="11519" max="11519" width="12.8333333333333" customWidth="1"/>
    <col min="11520" max="11520" width="14.3333333333333" customWidth="1"/>
    <col min="11521" max="11521" width="63" customWidth="1"/>
    <col min="11522" max="11522" width="9.16666666666667" customWidth="1"/>
    <col min="11523" max="11523" width="49.8333333333333" customWidth="1"/>
    <col min="11524" max="11524" width="12.6666666666667" customWidth="1"/>
    <col min="11775" max="11775" width="12.8333333333333" customWidth="1"/>
    <col min="11776" max="11776" width="14.3333333333333" customWidth="1"/>
    <col min="11777" max="11777" width="63" customWidth="1"/>
    <col min="11778" max="11778" width="9.16666666666667" customWidth="1"/>
    <col min="11779" max="11779" width="49.8333333333333" customWidth="1"/>
    <col min="11780" max="11780" width="12.6666666666667" customWidth="1"/>
    <col min="12031" max="12031" width="12.8333333333333" customWidth="1"/>
    <col min="12032" max="12032" width="14.3333333333333" customWidth="1"/>
    <col min="12033" max="12033" width="63" customWidth="1"/>
    <col min="12034" max="12034" width="9.16666666666667" customWidth="1"/>
    <col min="12035" max="12035" width="49.8333333333333" customWidth="1"/>
    <col min="12036" max="12036" width="12.6666666666667" customWidth="1"/>
    <col min="12287" max="12287" width="12.8333333333333" customWidth="1"/>
    <col min="12288" max="12288" width="14.3333333333333" customWidth="1"/>
    <col min="12289" max="12289" width="63" customWidth="1"/>
    <col min="12290" max="12290" width="9.16666666666667" customWidth="1"/>
    <col min="12291" max="12291" width="49.8333333333333" customWidth="1"/>
    <col min="12292" max="12292" width="12.6666666666667" customWidth="1"/>
    <col min="12543" max="12543" width="12.8333333333333" customWidth="1"/>
    <col min="12544" max="12544" width="14.3333333333333" customWidth="1"/>
    <col min="12545" max="12545" width="63" customWidth="1"/>
    <col min="12546" max="12546" width="9.16666666666667" customWidth="1"/>
    <col min="12547" max="12547" width="49.8333333333333" customWidth="1"/>
    <col min="12548" max="12548" width="12.6666666666667" customWidth="1"/>
    <col min="12799" max="12799" width="12.8333333333333" customWidth="1"/>
    <col min="12800" max="12800" width="14.3333333333333" customWidth="1"/>
    <col min="12801" max="12801" width="63" customWidth="1"/>
    <col min="12802" max="12802" width="9.16666666666667" customWidth="1"/>
    <col min="12803" max="12803" width="49.8333333333333" customWidth="1"/>
    <col min="12804" max="12804" width="12.6666666666667" customWidth="1"/>
    <col min="13055" max="13055" width="12.8333333333333" customWidth="1"/>
    <col min="13056" max="13056" width="14.3333333333333" customWidth="1"/>
    <col min="13057" max="13057" width="63" customWidth="1"/>
    <col min="13058" max="13058" width="9.16666666666667" customWidth="1"/>
    <col min="13059" max="13059" width="49.8333333333333" customWidth="1"/>
    <col min="13060" max="13060" width="12.6666666666667" customWidth="1"/>
    <col min="13311" max="13311" width="12.8333333333333" customWidth="1"/>
    <col min="13312" max="13312" width="14.3333333333333" customWidth="1"/>
    <col min="13313" max="13313" width="63" customWidth="1"/>
    <col min="13314" max="13314" width="9.16666666666667" customWidth="1"/>
    <col min="13315" max="13315" width="49.8333333333333" customWidth="1"/>
    <col min="13316" max="13316" width="12.6666666666667" customWidth="1"/>
    <col min="13567" max="13567" width="12.8333333333333" customWidth="1"/>
    <col min="13568" max="13568" width="14.3333333333333" customWidth="1"/>
    <col min="13569" max="13569" width="63" customWidth="1"/>
    <col min="13570" max="13570" width="9.16666666666667" customWidth="1"/>
    <col min="13571" max="13571" width="49.8333333333333" customWidth="1"/>
    <col min="13572" max="13572" width="12.6666666666667" customWidth="1"/>
    <col min="13823" max="13823" width="12.8333333333333" customWidth="1"/>
    <col min="13824" max="13824" width="14.3333333333333" customWidth="1"/>
    <col min="13825" max="13825" width="63" customWidth="1"/>
    <col min="13826" max="13826" width="9.16666666666667" customWidth="1"/>
    <col min="13827" max="13827" width="49.8333333333333" customWidth="1"/>
    <col min="13828" max="13828" width="12.6666666666667" customWidth="1"/>
    <col min="14079" max="14079" width="12.8333333333333" customWidth="1"/>
    <col min="14080" max="14080" width="14.3333333333333" customWidth="1"/>
    <col min="14081" max="14081" width="63" customWidth="1"/>
    <col min="14082" max="14082" width="9.16666666666667" customWidth="1"/>
    <col min="14083" max="14083" width="49.8333333333333" customWidth="1"/>
    <col min="14084" max="14084" width="12.6666666666667" customWidth="1"/>
    <col min="14335" max="14335" width="12.8333333333333" customWidth="1"/>
    <col min="14336" max="14336" width="14.3333333333333" customWidth="1"/>
    <col min="14337" max="14337" width="63" customWidth="1"/>
    <col min="14338" max="14338" width="9.16666666666667" customWidth="1"/>
    <col min="14339" max="14339" width="49.8333333333333" customWidth="1"/>
    <col min="14340" max="14340" width="12.6666666666667" customWidth="1"/>
    <col min="14591" max="14591" width="12.8333333333333" customWidth="1"/>
    <col min="14592" max="14592" width="14.3333333333333" customWidth="1"/>
    <col min="14593" max="14593" width="63" customWidth="1"/>
    <col min="14594" max="14594" width="9.16666666666667" customWidth="1"/>
    <col min="14595" max="14595" width="49.8333333333333" customWidth="1"/>
    <col min="14596" max="14596" width="12.6666666666667" customWidth="1"/>
    <col min="14847" max="14847" width="12.8333333333333" customWidth="1"/>
    <col min="14848" max="14848" width="14.3333333333333" customWidth="1"/>
    <col min="14849" max="14849" width="63" customWidth="1"/>
    <col min="14850" max="14850" width="9.16666666666667" customWidth="1"/>
    <col min="14851" max="14851" width="49.8333333333333" customWidth="1"/>
    <col min="14852" max="14852" width="12.6666666666667" customWidth="1"/>
    <col min="15103" max="15103" width="12.8333333333333" customWidth="1"/>
    <col min="15104" max="15104" width="14.3333333333333" customWidth="1"/>
    <col min="15105" max="15105" width="63" customWidth="1"/>
    <col min="15106" max="15106" width="9.16666666666667" customWidth="1"/>
    <col min="15107" max="15107" width="49.8333333333333" customWidth="1"/>
    <col min="15108" max="15108" width="12.6666666666667" customWidth="1"/>
    <col min="15359" max="15359" width="12.8333333333333" customWidth="1"/>
    <col min="15360" max="15360" width="14.3333333333333" customWidth="1"/>
    <col min="15361" max="15361" width="63" customWidth="1"/>
    <col min="15362" max="15362" width="9.16666666666667" customWidth="1"/>
    <col min="15363" max="15363" width="49.8333333333333" customWidth="1"/>
    <col min="15364" max="15364" width="12.6666666666667" customWidth="1"/>
    <col min="15615" max="15615" width="12.8333333333333" customWidth="1"/>
    <col min="15616" max="15616" width="14.3333333333333" customWidth="1"/>
    <col min="15617" max="15617" width="63" customWidth="1"/>
    <col min="15618" max="15618" width="9.16666666666667" customWidth="1"/>
    <col min="15619" max="15619" width="49.8333333333333" customWidth="1"/>
    <col min="15620" max="15620" width="12.6666666666667" customWidth="1"/>
    <col min="15871" max="15871" width="12.8333333333333" customWidth="1"/>
    <col min="15872" max="15872" width="14.3333333333333" customWidth="1"/>
    <col min="15873" max="15873" width="63" customWidth="1"/>
    <col min="15874" max="15874" width="9.16666666666667" customWidth="1"/>
    <col min="15875" max="15875" width="49.8333333333333" customWidth="1"/>
    <col min="15876" max="15876" width="12.6666666666667" customWidth="1"/>
    <col min="16127" max="16127" width="12.8333333333333" customWidth="1"/>
    <col min="16128" max="16128" width="14.3333333333333" customWidth="1"/>
    <col min="16129" max="16129" width="63" customWidth="1"/>
    <col min="16130" max="16130" width="9.16666666666667" customWidth="1"/>
    <col min="16131" max="16131" width="49.8333333333333" customWidth="1"/>
    <col min="16132" max="16132" width="12.6666666666667" customWidth="1"/>
  </cols>
  <sheetData>
    <row r="1" ht="19.5" customHeight="1" spans="1:3">
      <c r="A1" s="282" t="s">
        <v>0</v>
      </c>
      <c r="B1" s="282"/>
      <c r="C1" s="282"/>
    </row>
    <row r="2" ht="41.25" customHeight="1" spans="1:4">
      <c r="A2" s="283" t="s">
        <v>1</v>
      </c>
      <c r="B2" s="262"/>
      <c r="C2" s="262"/>
      <c r="D2" s="284"/>
    </row>
    <row r="3" ht="19.5" customHeight="1" spans="1:4">
      <c r="A3" s="285" t="s">
        <v>2</v>
      </c>
      <c r="B3" s="285" t="s">
        <v>3</v>
      </c>
      <c r="C3" s="285"/>
      <c r="D3" s="286"/>
    </row>
    <row r="4" ht="22.5" customHeight="1" spans="1:4">
      <c r="A4" s="287" t="s">
        <v>4</v>
      </c>
      <c r="B4" s="288" t="s">
        <v>5</v>
      </c>
      <c r="C4" s="289" t="s">
        <v>6</v>
      </c>
      <c r="D4" s="286"/>
    </row>
    <row r="5" ht="22.5" customHeight="1" spans="1:4">
      <c r="A5" s="287" t="s">
        <v>7</v>
      </c>
      <c r="B5" s="288" t="s">
        <v>8</v>
      </c>
      <c r="C5" s="289"/>
      <c r="D5" s="286"/>
    </row>
    <row r="6" ht="22.5" customHeight="1" spans="1:4">
      <c r="A6" s="287" t="s">
        <v>9</v>
      </c>
      <c r="B6" s="288" t="s">
        <v>10</v>
      </c>
      <c r="C6" s="289"/>
      <c r="D6" s="286"/>
    </row>
    <row r="7" ht="22.5" customHeight="1" spans="1:4">
      <c r="A7" s="287" t="s">
        <v>11</v>
      </c>
      <c r="B7" s="288" t="s">
        <v>12</v>
      </c>
      <c r="C7" s="289"/>
      <c r="D7" s="286"/>
    </row>
    <row r="8" ht="22.5" customHeight="1" spans="1:4">
      <c r="A8" s="287" t="s">
        <v>13</v>
      </c>
      <c r="B8" s="288" t="s">
        <v>14</v>
      </c>
      <c r="C8" s="289"/>
      <c r="D8" s="286"/>
    </row>
    <row r="9" ht="22.5" customHeight="1" spans="1:4">
      <c r="A9" s="287" t="s">
        <v>15</v>
      </c>
      <c r="B9" s="288" t="s">
        <v>16</v>
      </c>
      <c r="C9" s="289"/>
      <c r="D9" s="286"/>
    </row>
    <row r="10" ht="22.5" customHeight="1" spans="1:4">
      <c r="A10" s="287" t="s">
        <v>17</v>
      </c>
      <c r="B10" s="288" t="s">
        <v>18</v>
      </c>
      <c r="C10" s="289" t="s">
        <v>19</v>
      </c>
      <c r="D10" s="286"/>
    </row>
    <row r="11" ht="22.5" customHeight="1" spans="1:4">
      <c r="A11" s="287" t="s">
        <v>20</v>
      </c>
      <c r="B11" s="288" t="s">
        <v>21</v>
      </c>
      <c r="C11" s="289"/>
      <c r="D11" s="286"/>
    </row>
    <row r="12" ht="22.5" customHeight="1" spans="1:4">
      <c r="A12" s="287" t="s">
        <v>22</v>
      </c>
      <c r="B12" s="288" t="s">
        <v>23</v>
      </c>
      <c r="C12" s="289"/>
      <c r="D12" s="286"/>
    </row>
    <row r="13" ht="22.5" customHeight="1" spans="1:4">
      <c r="A13" s="287" t="s">
        <v>24</v>
      </c>
      <c r="B13" s="288" t="s">
        <v>25</v>
      </c>
      <c r="C13" s="289"/>
      <c r="D13" s="286"/>
    </row>
    <row r="14" ht="22.5" customHeight="1" spans="1:4">
      <c r="A14" s="287" t="s">
        <v>26</v>
      </c>
      <c r="B14" s="288" t="s">
        <v>27</v>
      </c>
      <c r="C14" s="289"/>
      <c r="D14" s="286"/>
    </row>
    <row r="15" ht="22.5" customHeight="1" spans="1:4">
      <c r="A15" s="287" t="s">
        <v>28</v>
      </c>
      <c r="B15" s="288" t="s">
        <v>29</v>
      </c>
      <c r="C15" s="289" t="s">
        <v>30</v>
      </c>
      <c r="D15" s="286"/>
    </row>
    <row r="16" ht="22.5" customHeight="1" spans="1:4">
      <c r="A16" s="287" t="s">
        <v>31</v>
      </c>
      <c r="B16" s="288" t="s">
        <v>32</v>
      </c>
      <c r="C16" s="289"/>
      <c r="D16" s="286"/>
    </row>
    <row r="17" ht="22.5" customHeight="1" spans="1:4">
      <c r="A17" s="287" t="s">
        <v>33</v>
      </c>
      <c r="B17" s="288" t="s">
        <v>34</v>
      </c>
      <c r="C17" s="289" t="s">
        <v>35</v>
      </c>
      <c r="D17" s="286"/>
    </row>
    <row r="18" ht="22.5" customHeight="1" spans="1:4">
      <c r="A18" s="287" t="s">
        <v>36</v>
      </c>
      <c r="B18" s="288" t="s">
        <v>37</v>
      </c>
      <c r="C18" s="289"/>
      <c r="D18" s="286"/>
    </row>
    <row r="19" ht="22.5" customHeight="1" spans="1:4">
      <c r="A19" s="287" t="s">
        <v>38</v>
      </c>
      <c r="B19" s="288" t="s">
        <v>39</v>
      </c>
      <c r="C19" s="289" t="s">
        <v>40</v>
      </c>
      <c r="D19" s="286"/>
    </row>
    <row r="20" ht="12.75" customHeight="1" spans="1:4">
      <c r="A20" s="286"/>
      <c r="B20" s="286"/>
      <c r="C20" s="290"/>
      <c r="D20" s="286"/>
    </row>
    <row r="21" ht="16.9" customHeight="1"/>
  </sheetData>
  <mergeCells count="5">
    <mergeCell ref="A2:C2"/>
    <mergeCell ref="C4:C9"/>
    <mergeCell ref="C10:C14"/>
    <mergeCell ref="C15:C16"/>
    <mergeCell ref="C17:C18"/>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5"/>
  <sheetViews>
    <sheetView workbookViewId="0">
      <selection activeCell="M9" sqref="M9"/>
    </sheetView>
  </sheetViews>
  <sheetFormatPr defaultColWidth="12.1666666666667" defaultRowHeight="11.25" outlineLevelCol="5"/>
  <cols>
    <col min="1" max="1" width="75" customWidth="1"/>
    <col min="2" max="3" width="18.5" customWidth="1"/>
    <col min="4" max="4" width="18.5" style="164" customWidth="1"/>
    <col min="5" max="6" width="18.5" style="87" customWidth="1"/>
    <col min="257" max="257" width="39.5" customWidth="1"/>
    <col min="258" max="258" width="16.3333333333333" customWidth="1"/>
    <col min="259" max="259" width="16" customWidth="1"/>
    <col min="260" max="260" width="14.3333333333333" customWidth="1"/>
    <col min="261" max="261" width="25.5" customWidth="1"/>
    <col min="262" max="262" width="28.6666666666667" customWidth="1"/>
    <col min="513" max="513" width="39.5" customWidth="1"/>
    <col min="514" max="514" width="16.3333333333333" customWidth="1"/>
    <col min="515" max="515" width="16" customWidth="1"/>
    <col min="516" max="516" width="14.3333333333333" customWidth="1"/>
    <col min="517" max="517" width="25.5" customWidth="1"/>
    <col min="518" max="518" width="28.6666666666667" customWidth="1"/>
    <col min="769" max="769" width="39.5" customWidth="1"/>
    <col min="770" max="770" width="16.3333333333333" customWidth="1"/>
    <col min="771" max="771" width="16" customWidth="1"/>
    <col min="772" max="772" width="14.3333333333333" customWidth="1"/>
    <col min="773" max="773" width="25.5" customWidth="1"/>
    <col min="774" max="774" width="28.6666666666667" customWidth="1"/>
    <col min="1025" max="1025" width="39.5" customWidth="1"/>
    <col min="1026" max="1026" width="16.3333333333333" customWidth="1"/>
    <col min="1027" max="1027" width="16" customWidth="1"/>
    <col min="1028" max="1028" width="14.3333333333333" customWidth="1"/>
    <col min="1029" max="1029" width="25.5" customWidth="1"/>
    <col min="1030" max="1030" width="28.6666666666667" customWidth="1"/>
    <col min="1281" max="1281" width="39.5" customWidth="1"/>
    <col min="1282" max="1282" width="16.3333333333333" customWidth="1"/>
    <col min="1283" max="1283" width="16" customWidth="1"/>
    <col min="1284" max="1284" width="14.3333333333333" customWidth="1"/>
    <col min="1285" max="1285" width="25.5" customWidth="1"/>
    <col min="1286" max="1286" width="28.6666666666667" customWidth="1"/>
    <col min="1537" max="1537" width="39.5" customWidth="1"/>
    <col min="1538" max="1538" width="16.3333333333333" customWidth="1"/>
    <col min="1539" max="1539" width="16" customWidth="1"/>
    <col min="1540" max="1540" width="14.3333333333333" customWidth="1"/>
    <col min="1541" max="1541" width="25.5" customWidth="1"/>
    <col min="1542" max="1542" width="28.6666666666667" customWidth="1"/>
    <col min="1793" max="1793" width="39.5" customWidth="1"/>
    <col min="1794" max="1794" width="16.3333333333333" customWidth="1"/>
    <col min="1795" max="1795" width="16" customWidth="1"/>
    <col min="1796" max="1796" width="14.3333333333333" customWidth="1"/>
    <col min="1797" max="1797" width="25.5" customWidth="1"/>
    <col min="1798" max="1798" width="28.6666666666667" customWidth="1"/>
    <col min="2049" max="2049" width="39.5" customWidth="1"/>
    <col min="2050" max="2050" width="16.3333333333333" customWidth="1"/>
    <col min="2051" max="2051" width="16" customWidth="1"/>
    <col min="2052" max="2052" width="14.3333333333333" customWidth="1"/>
    <col min="2053" max="2053" width="25.5" customWidth="1"/>
    <col min="2054" max="2054" width="28.6666666666667" customWidth="1"/>
    <col min="2305" max="2305" width="39.5" customWidth="1"/>
    <col min="2306" max="2306" width="16.3333333333333" customWidth="1"/>
    <col min="2307" max="2307" width="16" customWidth="1"/>
    <col min="2308" max="2308" width="14.3333333333333" customWidth="1"/>
    <col min="2309" max="2309" width="25.5" customWidth="1"/>
    <col min="2310" max="2310" width="28.6666666666667" customWidth="1"/>
    <col min="2561" max="2561" width="39.5" customWidth="1"/>
    <col min="2562" max="2562" width="16.3333333333333" customWidth="1"/>
    <col min="2563" max="2563" width="16" customWidth="1"/>
    <col min="2564" max="2564" width="14.3333333333333" customWidth="1"/>
    <col min="2565" max="2565" width="25.5" customWidth="1"/>
    <col min="2566" max="2566" width="28.6666666666667" customWidth="1"/>
    <col min="2817" max="2817" width="39.5" customWidth="1"/>
    <col min="2818" max="2818" width="16.3333333333333" customWidth="1"/>
    <col min="2819" max="2819" width="16" customWidth="1"/>
    <col min="2820" max="2820" width="14.3333333333333" customWidth="1"/>
    <col min="2821" max="2821" width="25.5" customWidth="1"/>
    <col min="2822" max="2822" width="28.6666666666667" customWidth="1"/>
    <col min="3073" max="3073" width="39.5" customWidth="1"/>
    <col min="3074" max="3074" width="16.3333333333333" customWidth="1"/>
    <col min="3075" max="3075" width="16" customWidth="1"/>
    <col min="3076" max="3076" width="14.3333333333333" customWidth="1"/>
    <col min="3077" max="3077" width="25.5" customWidth="1"/>
    <col min="3078" max="3078" width="28.6666666666667" customWidth="1"/>
    <col min="3329" max="3329" width="39.5" customWidth="1"/>
    <col min="3330" max="3330" width="16.3333333333333" customWidth="1"/>
    <col min="3331" max="3331" width="16" customWidth="1"/>
    <col min="3332" max="3332" width="14.3333333333333" customWidth="1"/>
    <col min="3333" max="3333" width="25.5" customWidth="1"/>
    <col min="3334" max="3334" width="28.6666666666667" customWidth="1"/>
    <col min="3585" max="3585" width="39.5" customWidth="1"/>
    <col min="3586" max="3586" width="16.3333333333333" customWidth="1"/>
    <col min="3587" max="3587" width="16" customWidth="1"/>
    <col min="3588" max="3588" width="14.3333333333333" customWidth="1"/>
    <col min="3589" max="3589" width="25.5" customWidth="1"/>
    <col min="3590" max="3590" width="28.6666666666667" customWidth="1"/>
    <col min="3841" max="3841" width="39.5" customWidth="1"/>
    <col min="3842" max="3842" width="16.3333333333333" customWidth="1"/>
    <col min="3843" max="3843" width="16" customWidth="1"/>
    <col min="3844" max="3844" width="14.3333333333333" customWidth="1"/>
    <col min="3845" max="3845" width="25.5" customWidth="1"/>
    <col min="3846" max="3846" width="28.6666666666667" customWidth="1"/>
    <col min="4097" max="4097" width="39.5" customWidth="1"/>
    <col min="4098" max="4098" width="16.3333333333333" customWidth="1"/>
    <col min="4099" max="4099" width="16" customWidth="1"/>
    <col min="4100" max="4100" width="14.3333333333333" customWidth="1"/>
    <col min="4101" max="4101" width="25.5" customWidth="1"/>
    <col min="4102" max="4102" width="28.6666666666667" customWidth="1"/>
    <col min="4353" max="4353" width="39.5" customWidth="1"/>
    <col min="4354" max="4354" width="16.3333333333333" customWidth="1"/>
    <col min="4355" max="4355" width="16" customWidth="1"/>
    <col min="4356" max="4356" width="14.3333333333333" customWidth="1"/>
    <col min="4357" max="4357" width="25.5" customWidth="1"/>
    <col min="4358" max="4358" width="28.6666666666667" customWidth="1"/>
    <col min="4609" max="4609" width="39.5" customWidth="1"/>
    <col min="4610" max="4610" width="16.3333333333333" customWidth="1"/>
    <col min="4611" max="4611" width="16" customWidth="1"/>
    <col min="4612" max="4612" width="14.3333333333333" customWidth="1"/>
    <col min="4613" max="4613" width="25.5" customWidth="1"/>
    <col min="4614" max="4614" width="28.6666666666667" customWidth="1"/>
    <col min="4865" max="4865" width="39.5" customWidth="1"/>
    <col min="4866" max="4866" width="16.3333333333333" customWidth="1"/>
    <col min="4867" max="4867" width="16" customWidth="1"/>
    <col min="4868" max="4868" width="14.3333333333333" customWidth="1"/>
    <col min="4869" max="4869" width="25.5" customWidth="1"/>
    <col min="4870" max="4870" width="28.6666666666667" customWidth="1"/>
    <col min="5121" max="5121" width="39.5" customWidth="1"/>
    <col min="5122" max="5122" width="16.3333333333333" customWidth="1"/>
    <col min="5123" max="5123" width="16" customWidth="1"/>
    <col min="5124" max="5124" width="14.3333333333333" customWidth="1"/>
    <col min="5125" max="5125" width="25.5" customWidth="1"/>
    <col min="5126" max="5126" width="28.6666666666667" customWidth="1"/>
    <col min="5377" max="5377" width="39.5" customWidth="1"/>
    <col min="5378" max="5378" width="16.3333333333333" customWidth="1"/>
    <col min="5379" max="5379" width="16" customWidth="1"/>
    <col min="5380" max="5380" width="14.3333333333333" customWidth="1"/>
    <col min="5381" max="5381" width="25.5" customWidth="1"/>
    <col min="5382" max="5382" width="28.6666666666667" customWidth="1"/>
    <col min="5633" max="5633" width="39.5" customWidth="1"/>
    <col min="5634" max="5634" width="16.3333333333333" customWidth="1"/>
    <col min="5635" max="5635" width="16" customWidth="1"/>
    <col min="5636" max="5636" width="14.3333333333333" customWidth="1"/>
    <col min="5637" max="5637" width="25.5" customWidth="1"/>
    <col min="5638" max="5638" width="28.6666666666667" customWidth="1"/>
    <col min="5889" max="5889" width="39.5" customWidth="1"/>
    <col min="5890" max="5890" width="16.3333333333333" customWidth="1"/>
    <col min="5891" max="5891" width="16" customWidth="1"/>
    <col min="5892" max="5892" width="14.3333333333333" customWidth="1"/>
    <col min="5893" max="5893" width="25.5" customWidth="1"/>
    <col min="5894" max="5894" width="28.6666666666667" customWidth="1"/>
    <col min="6145" max="6145" width="39.5" customWidth="1"/>
    <col min="6146" max="6146" width="16.3333333333333" customWidth="1"/>
    <col min="6147" max="6147" width="16" customWidth="1"/>
    <col min="6148" max="6148" width="14.3333333333333" customWidth="1"/>
    <col min="6149" max="6149" width="25.5" customWidth="1"/>
    <col min="6150" max="6150" width="28.6666666666667" customWidth="1"/>
    <col min="6401" max="6401" width="39.5" customWidth="1"/>
    <col min="6402" max="6402" width="16.3333333333333" customWidth="1"/>
    <col min="6403" max="6403" width="16" customWidth="1"/>
    <col min="6404" max="6404" width="14.3333333333333" customWidth="1"/>
    <col min="6405" max="6405" width="25.5" customWidth="1"/>
    <col min="6406" max="6406" width="28.6666666666667" customWidth="1"/>
    <col min="6657" max="6657" width="39.5" customWidth="1"/>
    <col min="6658" max="6658" width="16.3333333333333" customWidth="1"/>
    <col min="6659" max="6659" width="16" customWidth="1"/>
    <col min="6660" max="6660" width="14.3333333333333" customWidth="1"/>
    <col min="6661" max="6661" width="25.5" customWidth="1"/>
    <col min="6662" max="6662" width="28.6666666666667" customWidth="1"/>
    <col min="6913" max="6913" width="39.5" customWidth="1"/>
    <col min="6914" max="6914" width="16.3333333333333" customWidth="1"/>
    <col min="6915" max="6915" width="16" customWidth="1"/>
    <col min="6916" max="6916" width="14.3333333333333" customWidth="1"/>
    <col min="6917" max="6917" width="25.5" customWidth="1"/>
    <col min="6918" max="6918" width="28.6666666666667" customWidth="1"/>
    <col min="7169" max="7169" width="39.5" customWidth="1"/>
    <col min="7170" max="7170" width="16.3333333333333" customWidth="1"/>
    <col min="7171" max="7171" width="16" customWidth="1"/>
    <col min="7172" max="7172" width="14.3333333333333" customWidth="1"/>
    <col min="7173" max="7173" width="25.5" customWidth="1"/>
    <col min="7174" max="7174" width="28.6666666666667" customWidth="1"/>
    <col min="7425" max="7425" width="39.5" customWidth="1"/>
    <col min="7426" max="7426" width="16.3333333333333" customWidth="1"/>
    <col min="7427" max="7427" width="16" customWidth="1"/>
    <col min="7428" max="7428" width="14.3333333333333" customWidth="1"/>
    <col min="7429" max="7429" width="25.5" customWidth="1"/>
    <col min="7430" max="7430" width="28.6666666666667" customWidth="1"/>
    <col min="7681" max="7681" width="39.5" customWidth="1"/>
    <col min="7682" max="7682" width="16.3333333333333" customWidth="1"/>
    <col min="7683" max="7683" width="16" customWidth="1"/>
    <col min="7684" max="7684" width="14.3333333333333" customWidth="1"/>
    <col min="7685" max="7685" width="25.5" customWidth="1"/>
    <col min="7686" max="7686" width="28.6666666666667" customWidth="1"/>
    <col min="7937" max="7937" width="39.5" customWidth="1"/>
    <col min="7938" max="7938" width="16.3333333333333" customWidth="1"/>
    <col min="7939" max="7939" width="16" customWidth="1"/>
    <col min="7940" max="7940" width="14.3333333333333" customWidth="1"/>
    <col min="7941" max="7941" width="25.5" customWidth="1"/>
    <col min="7942" max="7942" width="28.6666666666667" customWidth="1"/>
    <col min="8193" max="8193" width="39.5" customWidth="1"/>
    <col min="8194" max="8194" width="16.3333333333333" customWidth="1"/>
    <col min="8195" max="8195" width="16" customWidth="1"/>
    <col min="8196" max="8196" width="14.3333333333333" customWidth="1"/>
    <col min="8197" max="8197" width="25.5" customWidth="1"/>
    <col min="8198" max="8198" width="28.6666666666667" customWidth="1"/>
    <col min="8449" max="8449" width="39.5" customWidth="1"/>
    <col min="8450" max="8450" width="16.3333333333333" customWidth="1"/>
    <col min="8451" max="8451" width="16" customWidth="1"/>
    <col min="8452" max="8452" width="14.3333333333333" customWidth="1"/>
    <col min="8453" max="8453" width="25.5" customWidth="1"/>
    <col min="8454" max="8454" width="28.6666666666667" customWidth="1"/>
    <col min="8705" max="8705" width="39.5" customWidth="1"/>
    <col min="8706" max="8706" width="16.3333333333333" customWidth="1"/>
    <col min="8707" max="8707" width="16" customWidth="1"/>
    <col min="8708" max="8708" width="14.3333333333333" customWidth="1"/>
    <col min="8709" max="8709" width="25.5" customWidth="1"/>
    <col min="8710" max="8710" width="28.6666666666667" customWidth="1"/>
    <col min="8961" max="8961" width="39.5" customWidth="1"/>
    <col min="8962" max="8962" width="16.3333333333333" customWidth="1"/>
    <col min="8963" max="8963" width="16" customWidth="1"/>
    <col min="8964" max="8964" width="14.3333333333333" customWidth="1"/>
    <col min="8965" max="8965" width="25.5" customWidth="1"/>
    <col min="8966" max="8966" width="28.6666666666667" customWidth="1"/>
    <col min="9217" max="9217" width="39.5" customWidth="1"/>
    <col min="9218" max="9218" width="16.3333333333333" customWidth="1"/>
    <col min="9219" max="9219" width="16" customWidth="1"/>
    <col min="9220" max="9220" width="14.3333333333333" customWidth="1"/>
    <col min="9221" max="9221" width="25.5" customWidth="1"/>
    <col min="9222" max="9222" width="28.6666666666667" customWidth="1"/>
    <col min="9473" max="9473" width="39.5" customWidth="1"/>
    <col min="9474" max="9474" width="16.3333333333333" customWidth="1"/>
    <col min="9475" max="9475" width="16" customWidth="1"/>
    <col min="9476" max="9476" width="14.3333333333333" customWidth="1"/>
    <col min="9477" max="9477" width="25.5" customWidth="1"/>
    <col min="9478" max="9478" width="28.6666666666667" customWidth="1"/>
    <col min="9729" max="9729" width="39.5" customWidth="1"/>
    <col min="9730" max="9730" width="16.3333333333333" customWidth="1"/>
    <col min="9731" max="9731" width="16" customWidth="1"/>
    <col min="9732" max="9732" width="14.3333333333333" customWidth="1"/>
    <col min="9733" max="9733" width="25.5" customWidth="1"/>
    <col min="9734" max="9734" width="28.6666666666667" customWidth="1"/>
    <col min="9985" max="9985" width="39.5" customWidth="1"/>
    <col min="9986" max="9986" width="16.3333333333333" customWidth="1"/>
    <col min="9987" max="9987" width="16" customWidth="1"/>
    <col min="9988" max="9988" width="14.3333333333333" customWidth="1"/>
    <col min="9989" max="9989" width="25.5" customWidth="1"/>
    <col min="9990" max="9990" width="28.6666666666667" customWidth="1"/>
    <col min="10241" max="10241" width="39.5" customWidth="1"/>
    <col min="10242" max="10242" width="16.3333333333333" customWidth="1"/>
    <col min="10243" max="10243" width="16" customWidth="1"/>
    <col min="10244" max="10244" width="14.3333333333333" customWidth="1"/>
    <col min="10245" max="10245" width="25.5" customWidth="1"/>
    <col min="10246" max="10246" width="28.6666666666667" customWidth="1"/>
    <col min="10497" max="10497" width="39.5" customWidth="1"/>
    <col min="10498" max="10498" width="16.3333333333333" customWidth="1"/>
    <col min="10499" max="10499" width="16" customWidth="1"/>
    <col min="10500" max="10500" width="14.3333333333333" customWidth="1"/>
    <col min="10501" max="10501" width="25.5" customWidth="1"/>
    <col min="10502" max="10502" width="28.6666666666667" customWidth="1"/>
    <col min="10753" max="10753" width="39.5" customWidth="1"/>
    <col min="10754" max="10754" width="16.3333333333333" customWidth="1"/>
    <col min="10755" max="10755" width="16" customWidth="1"/>
    <col min="10756" max="10756" width="14.3333333333333" customWidth="1"/>
    <col min="10757" max="10757" width="25.5" customWidth="1"/>
    <col min="10758" max="10758" width="28.6666666666667" customWidth="1"/>
    <col min="11009" max="11009" width="39.5" customWidth="1"/>
    <col min="11010" max="11010" width="16.3333333333333" customWidth="1"/>
    <col min="11011" max="11011" width="16" customWidth="1"/>
    <col min="11012" max="11012" width="14.3333333333333" customWidth="1"/>
    <col min="11013" max="11013" width="25.5" customWidth="1"/>
    <col min="11014" max="11014" width="28.6666666666667" customWidth="1"/>
    <col min="11265" max="11265" width="39.5" customWidth="1"/>
    <col min="11266" max="11266" width="16.3333333333333" customWidth="1"/>
    <col min="11267" max="11267" width="16" customWidth="1"/>
    <col min="11268" max="11268" width="14.3333333333333" customWidth="1"/>
    <col min="11269" max="11269" width="25.5" customWidth="1"/>
    <col min="11270" max="11270" width="28.6666666666667" customWidth="1"/>
    <col min="11521" max="11521" width="39.5" customWidth="1"/>
    <col min="11522" max="11522" width="16.3333333333333" customWidth="1"/>
    <col min="11523" max="11523" width="16" customWidth="1"/>
    <col min="11524" max="11524" width="14.3333333333333" customWidth="1"/>
    <col min="11525" max="11525" width="25.5" customWidth="1"/>
    <col min="11526" max="11526" width="28.6666666666667" customWidth="1"/>
    <col min="11777" max="11777" width="39.5" customWidth="1"/>
    <col min="11778" max="11778" width="16.3333333333333" customWidth="1"/>
    <col min="11779" max="11779" width="16" customWidth="1"/>
    <col min="11780" max="11780" width="14.3333333333333" customWidth="1"/>
    <col min="11781" max="11781" width="25.5" customWidth="1"/>
    <col min="11782" max="11782" width="28.6666666666667" customWidth="1"/>
    <col min="12033" max="12033" width="39.5" customWidth="1"/>
    <col min="12034" max="12034" width="16.3333333333333" customWidth="1"/>
    <col min="12035" max="12035" width="16" customWidth="1"/>
    <col min="12036" max="12036" width="14.3333333333333" customWidth="1"/>
    <col min="12037" max="12037" width="25.5" customWidth="1"/>
    <col min="12038" max="12038" width="28.6666666666667" customWidth="1"/>
    <col min="12289" max="12289" width="39.5" customWidth="1"/>
    <col min="12290" max="12290" width="16.3333333333333" customWidth="1"/>
    <col min="12291" max="12291" width="16" customWidth="1"/>
    <col min="12292" max="12292" width="14.3333333333333" customWidth="1"/>
    <col min="12293" max="12293" width="25.5" customWidth="1"/>
    <col min="12294" max="12294" width="28.6666666666667" customWidth="1"/>
    <col min="12545" max="12545" width="39.5" customWidth="1"/>
    <col min="12546" max="12546" width="16.3333333333333" customWidth="1"/>
    <col min="12547" max="12547" width="16" customWidth="1"/>
    <col min="12548" max="12548" width="14.3333333333333" customWidth="1"/>
    <col min="12549" max="12549" width="25.5" customWidth="1"/>
    <col min="12550" max="12550" width="28.6666666666667" customWidth="1"/>
    <col min="12801" max="12801" width="39.5" customWidth="1"/>
    <col min="12802" max="12802" width="16.3333333333333" customWidth="1"/>
    <col min="12803" max="12803" width="16" customWidth="1"/>
    <col min="12804" max="12804" width="14.3333333333333" customWidth="1"/>
    <col min="12805" max="12805" width="25.5" customWidth="1"/>
    <col min="12806" max="12806" width="28.6666666666667" customWidth="1"/>
    <col min="13057" max="13057" width="39.5" customWidth="1"/>
    <col min="13058" max="13058" width="16.3333333333333" customWidth="1"/>
    <col min="13059" max="13059" width="16" customWidth="1"/>
    <col min="13060" max="13060" width="14.3333333333333" customWidth="1"/>
    <col min="13061" max="13061" width="25.5" customWidth="1"/>
    <col min="13062" max="13062" width="28.6666666666667" customWidth="1"/>
    <col min="13313" max="13313" width="39.5" customWidth="1"/>
    <col min="13314" max="13314" width="16.3333333333333" customWidth="1"/>
    <col min="13315" max="13315" width="16" customWidth="1"/>
    <col min="13316" max="13316" width="14.3333333333333" customWidth="1"/>
    <col min="13317" max="13317" width="25.5" customWidth="1"/>
    <col min="13318" max="13318" width="28.6666666666667" customWidth="1"/>
    <col min="13569" max="13569" width="39.5" customWidth="1"/>
    <col min="13570" max="13570" width="16.3333333333333" customWidth="1"/>
    <col min="13571" max="13571" width="16" customWidth="1"/>
    <col min="13572" max="13572" width="14.3333333333333" customWidth="1"/>
    <col min="13573" max="13573" width="25.5" customWidth="1"/>
    <col min="13574" max="13574" width="28.6666666666667" customWidth="1"/>
    <col min="13825" max="13825" width="39.5" customWidth="1"/>
    <col min="13826" max="13826" width="16.3333333333333" customWidth="1"/>
    <col min="13827" max="13827" width="16" customWidth="1"/>
    <col min="13828" max="13828" width="14.3333333333333" customWidth="1"/>
    <col min="13829" max="13829" width="25.5" customWidth="1"/>
    <col min="13830" max="13830" width="28.6666666666667" customWidth="1"/>
    <col min="14081" max="14081" width="39.5" customWidth="1"/>
    <col min="14082" max="14082" width="16.3333333333333" customWidth="1"/>
    <col min="14083" max="14083" width="16" customWidth="1"/>
    <col min="14084" max="14084" width="14.3333333333333" customWidth="1"/>
    <col min="14085" max="14085" width="25.5" customWidth="1"/>
    <col min="14086" max="14086" width="28.6666666666667" customWidth="1"/>
    <col min="14337" max="14337" width="39.5" customWidth="1"/>
    <col min="14338" max="14338" width="16.3333333333333" customWidth="1"/>
    <col min="14339" max="14339" width="16" customWidth="1"/>
    <col min="14340" max="14340" width="14.3333333333333" customWidth="1"/>
    <col min="14341" max="14341" width="25.5" customWidth="1"/>
    <col min="14342" max="14342" width="28.6666666666667" customWidth="1"/>
    <col min="14593" max="14593" width="39.5" customWidth="1"/>
    <col min="14594" max="14594" width="16.3333333333333" customWidth="1"/>
    <col min="14595" max="14595" width="16" customWidth="1"/>
    <col min="14596" max="14596" width="14.3333333333333" customWidth="1"/>
    <col min="14597" max="14597" width="25.5" customWidth="1"/>
    <col min="14598" max="14598" width="28.6666666666667" customWidth="1"/>
    <col min="14849" max="14849" width="39.5" customWidth="1"/>
    <col min="14850" max="14850" width="16.3333333333333" customWidth="1"/>
    <col min="14851" max="14851" width="16" customWidth="1"/>
    <col min="14852" max="14852" width="14.3333333333333" customWidth="1"/>
    <col min="14853" max="14853" width="25.5" customWidth="1"/>
    <col min="14854" max="14854" width="28.6666666666667" customWidth="1"/>
    <col min="15105" max="15105" width="39.5" customWidth="1"/>
    <col min="15106" max="15106" width="16.3333333333333" customWidth="1"/>
    <col min="15107" max="15107" width="16" customWidth="1"/>
    <col min="15108" max="15108" width="14.3333333333333" customWidth="1"/>
    <col min="15109" max="15109" width="25.5" customWidth="1"/>
    <col min="15110" max="15110" width="28.6666666666667" customWidth="1"/>
    <col min="15361" max="15361" width="39.5" customWidth="1"/>
    <col min="15362" max="15362" width="16.3333333333333" customWidth="1"/>
    <col min="15363" max="15363" width="16" customWidth="1"/>
    <col min="15364" max="15364" width="14.3333333333333" customWidth="1"/>
    <col min="15365" max="15365" width="25.5" customWidth="1"/>
    <col min="15366" max="15366" width="28.6666666666667" customWidth="1"/>
    <col min="15617" max="15617" width="39.5" customWidth="1"/>
    <col min="15618" max="15618" width="16.3333333333333" customWidth="1"/>
    <col min="15619" max="15619" width="16" customWidth="1"/>
    <col min="15620" max="15620" width="14.3333333333333" customWidth="1"/>
    <col min="15621" max="15621" width="25.5" customWidth="1"/>
    <col min="15622" max="15622" width="28.6666666666667" customWidth="1"/>
    <col min="15873" max="15873" width="39.5" customWidth="1"/>
    <col min="15874" max="15874" width="16.3333333333333" customWidth="1"/>
    <col min="15875" max="15875" width="16" customWidth="1"/>
    <col min="15876" max="15876" width="14.3333333333333" customWidth="1"/>
    <col min="15877" max="15877" width="25.5" customWidth="1"/>
    <col min="15878" max="15878" width="28.6666666666667" customWidth="1"/>
    <col min="16129" max="16129" width="39.5" customWidth="1"/>
    <col min="16130" max="16130" width="16.3333333333333" customWidth="1"/>
    <col min="16131" max="16131" width="16" customWidth="1"/>
    <col min="16132" max="16132" width="14.3333333333333" customWidth="1"/>
    <col min="16133" max="16133" width="25.5" customWidth="1"/>
    <col min="16134" max="16134" width="28.6666666666667" customWidth="1"/>
  </cols>
  <sheetData>
    <row r="1" ht="19.5" customHeight="1" spans="1:1">
      <c r="A1" s="4" t="s">
        <v>1344</v>
      </c>
    </row>
    <row r="2" ht="37.5" customHeight="1" spans="1:6">
      <c r="A2" s="88" t="s">
        <v>21</v>
      </c>
      <c r="B2" s="89"/>
      <c r="C2" s="89"/>
      <c r="D2" s="89"/>
      <c r="E2" s="90"/>
      <c r="F2" s="90"/>
    </row>
    <row r="3" ht="19.5" customHeight="1" spans="1:6">
      <c r="A3" s="91"/>
      <c r="B3" s="67"/>
      <c r="C3" s="68" t="s">
        <v>42</v>
      </c>
      <c r="E3" s="133"/>
      <c r="F3" s="92" t="s">
        <v>43</v>
      </c>
    </row>
    <row r="4" ht="36" customHeight="1" spans="1:6">
      <c r="A4" s="93" t="s">
        <v>1345</v>
      </c>
      <c r="B4" s="72" t="s">
        <v>45</v>
      </c>
      <c r="C4" s="73" t="s">
        <v>46</v>
      </c>
      <c r="D4" s="74" t="s">
        <v>47</v>
      </c>
      <c r="E4" s="136" t="s">
        <v>48</v>
      </c>
      <c r="F4" s="94" t="s">
        <v>49</v>
      </c>
    </row>
    <row r="5" ht="19.5" customHeight="1" spans="1:6">
      <c r="A5" s="95" t="s">
        <v>1346</v>
      </c>
      <c r="B5" s="165"/>
      <c r="C5" s="165"/>
      <c r="D5" s="166"/>
      <c r="E5" s="147"/>
      <c r="F5" s="148"/>
    </row>
    <row r="6" ht="19.5" customHeight="1" spans="1:6">
      <c r="A6" s="95" t="s">
        <v>1347</v>
      </c>
      <c r="B6" s="165">
        <v>0</v>
      </c>
      <c r="C6" s="165">
        <v>0</v>
      </c>
      <c r="D6" s="166">
        <v>0</v>
      </c>
      <c r="E6" s="147">
        <v>0</v>
      </c>
      <c r="F6" s="140">
        <v>-1</v>
      </c>
    </row>
    <row r="7" ht="19.5" customHeight="1" spans="1:6">
      <c r="A7" s="95" t="s">
        <v>1348</v>
      </c>
      <c r="B7" s="165">
        <v>0</v>
      </c>
      <c r="C7" s="165">
        <v>0</v>
      </c>
      <c r="D7" s="144">
        <v>8</v>
      </c>
      <c r="E7" s="140">
        <v>0</v>
      </c>
      <c r="F7" s="140">
        <v>-0.818181818181818</v>
      </c>
    </row>
    <row r="8" ht="19.5" customHeight="1" spans="1:6">
      <c r="A8" s="95" t="s">
        <v>1349</v>
      </c>
      <c r="B8" s="165">
        <v>0</v>
      </c>
      <c r="C8" s="167">
        <v>8</v>
      </c>
      <c r="D8" s="144">
        <v>827</v>
      </c>
      <c r="E8" s="140">
        <f t="shared" ref="E7:E9" si="0">D8/C8</f>
        <v>103.375</v>
      </c>
      <c r="F8" s="140">
        <v>-0.364335126825519</v>
      </c>
    </row>
    <row r="9" ht="19.5" customHeight="1" spans="1:6">
      <c r="A9" s="123" t="s">
        <v>1350</v>
      </c>
      <c r="B9" s="165">
        <v>0</v>
      </c>
      <c r="C9" s="165">
        <v>0</v>
      </c>
      <c r="D9" s="144">
        <v>1</v>
      </c>
      <c r="E9" s="140">
        <v>0</v>
      </c>
      <c r="F9" s="140">
        <v>-0.956521739130435</v>
      </c>
    </row>
    <row r="10" ht="19.5" customHeight="1" spans="1:6">
      <c r="A10" s="124" t="s">
        <v>1351</v>
      </c>
      <c r="B10" s="165"/>
      <c r="C10" s="165"/>
      <c r="D10" s="166"/>
      <c r="E10" s="147"/>
      <c r="F10" s="148"/>
    </row>
    <row r="11" ht="19.5" customHeight="1" spans="1:6">
      <c r="A11" s="124" t="s">
        <v>1352</v>
      </c>
      <c r="B11" s="165"/>
      <c r="C11" s="165"/>
      <c r="D11" s="166"/>
      <c r="E11" s="147"/>
      <c r="F11" s="148"/>
    </row>
    <row r="12" ht="19.5" customHeight="1" spans="1:6">
      <c r="A12" s="124" t="s">
        <v>1353</v>
      </c>
      <c r="B12" s="167">
        <v>65037</v>
      </c>
      <c r="C12" s="167">
        <v>41572</v>
      </c>
      <c r="D12" s="144">
        <v>67958</v>
      </c>
      <c r="E12" s="140">
        <f t="shared" ref="E12:E16" si="1">D12/C12</f>
        <v>1.63470605215049</v>
      </c>
      <c r="F12" s="140">
        <v>2.02129551415996</v>
      </c>
    </row>
    <row r="13" ht="19.5" customHeight="1" spans="1:6">
      <c r="A13" s="124" t="s">
        <v>1354</v>
      </c>
      <c r="B13" s="165"/>
      <c r="C13" s="165"/>
      <c r="D13" s="166"/>
      <c r="E13" s="147"/>
      <c r="F13" s="148"/>
    </row>
    <row r="14" ht="19.5" customHeight="1" spans="1:6">
      <c r="A14" s="124" t="s">
        <v>1355</v>
      </c>
      <c r="B14" s="165">
        <v>0</v>
      </c>
      <c r="C14" s="165">
        <v>0</v>
      </c>
      <c r="D14" s="166">
        <v>0</v>
      </c>
      <c r="E14" s="147">
        <v>0</v>
      </c>
      <c r="F14" s="140">
        <v>-1</v>
      </c>
    </row>
    <row r="15" ht="19.5" customHeight="1" spans="1:6">
      <c r="A15" s="124" t="s">
        <v>1356</v>
      </c>
      <c r="B15" s="167">
        <v>900</v>
      </c>
      <c r="C15" s="167">
        <v>910</v>
      </c>
      <c r="D15" s="144">
        <v>1377</v>
      </c>
      <c r="E15" s="140">
        <f t="shared" si="1"/>
        <v>1.51318681318681</v>
      </c>
      <c r="F15" s="140">
        <v>0.251818181818182</v>
      </c>
    </row>
    <row r="16" ht="19.5" customHeight="1" spans="1:6">
      <c r="A16" s="124" t="s">
        <v>1357</v>
      </c>
      <c r="B16" s="167">
        <v>400</v>
      </c>
      <c r="C16" s="167">
        <v>423</v>
      </c>
      <c r="D16" s="144">
        <v>1295</v>
      </c>
      <c r="E16" s="140">
        <f t="shared" si="1"/>
        <v>3.06146572104019</v>
      </c>
      <c r="F16" s="140">
        <v>2.92424242424242</v>
      </c>
    </row>
    <row r="17" ht="19.5" customHeight="1" spans="1:6">
      <c r="A17" s="124" t="s">
        <v>1358</v>
      </c>
      <c r="B17" s="165">
        <v>0</v>
      </c>
      <c r="C17" s="165">
        <v>0</v>
      </c>
      <c r="D17" s="166">
        <v>0</v>
      </c>
      <c r="E17" s="147">
        <v>0</v>
      </c>
      <c r="F17" s="140">
        <v>-1</v>
      </c>
    </row>
    <row r="18" ht="19.5" customHeight="1" spans="1:6">
      <c r="A18" s="125" t="s">
        <v>1359</v>
      </c>
      <c r="B18" s="165"/>
      <c r="C18" s="165"/>
      <c r="D18" s="166"/>
      <c r="E18" s="147"/>
      <c r="F18" s="148"/>
    </row>
    <row r="19" ht="19.5" customHeight="1" spans="1:6">
      <c r="A19" s="125" t="s">
        <v>1360</v>
      </c>
      <c r="B19" s="165"/>
      <c r="C19" s="165"/>
      <c r="D19" s="166"/>
      <c r="E19" s="147"/>
      <c r="F19" s="148"/>
    </row>
    <row r="20" ht="19.5" customHeight="1" spans="1:6">
      <c r="A20" s="125" t="s">
        <v>1361</v>
      </c>
      <c r="B20" s="165">
        <v>0</v>
      </c>
      <c r="C20" s="165">
        <v>0</v>
      </c>
      <c r="D20" s="166">
        <v>0</v>
      </c>
      <c r="E20" s="147">
        <v>0</v>
      </c>
      <c r="F20" s="140">
        <v>-1</v>
      </c>
    </row>
    <row r="21" ht="19.5" customHeight="1" spans="1:6">
      <c r="A21" s="125" t="s">
        <v>1362</v>
      </c>
      <c r="B21" s="165"/>
      <c r="C21" s="165"/>
      <c r="D21" s="166"/>
      <c r="E21" s="147"/>
      <c r="F21" s="148"/>
    </row>
    <row r="22" ht="19.5" customHeight="1" spans="1:6">
      <c r="A22" s="125" t="s">
        <v>1363</v>
      </c>
      <c r="B22" s="165"/>
      <c r="C22" s="165"/>
      <c r="D22" s="166"/>
      <c r="E22" s="147"/>
      <c r="F22" s="148"/>
    </row>
    <row r="23" ht="19.5" customHeight="1" spans="1:6">
      <c r="A23" s="125" t="s">
        <v>1364</v>
      </c>
      <c r="B23" s="165"/>
      <c r="C23" s="165"/>
      <c r="D23" s="166"/>
      <c r="E23" s="147"/>
      <c r="F23" s="148"/>
    </row>
    <row r="24" ht="19.5" customHeight="1" spans="1:6">
      <c r="A24" s="125" t="s">
        <v>1365</v>
      </c>
      <c r="B24" s="165"/>
      <c r="C24" s="165"/>
      <c r="D24" s="166"/>
      <c r="E24" s="147"/>
      <c r="F24" s="148"/>
    </row>
    <row r="25" ht="19.5" customHeight="1" spans="1:6">
      <c r="A25" s="125" t="s">
        <v>1366</v>
      </c>
      <c r="B25" s="165"/>
      <c r="C25" s="165"/>
      <c r="D25" s="166"/>
      <c r="E25" s="147"/>
      <c r="F25" s="148"/>
    </row>
    <row r="26" ht="19.5" customHeight="1" spans="1:6">
      <c r="A26" s="125" t="s">
        <v>1367</v>
      </c>
      <c r="B26" s="165"/>
      <c r="C26" s="165"/>
      <c r="D26" s="166"/>
      <c r="E26" s="147"/>
      <c r="F26" s="148"/>
    </row>
    <row r="27" ht="19.5" customHeight="1" spans="1:6">
      <c r="A27" s="125" t="s">
        <v>1368</v>
      </c>
      <c r="B27" s="165"/>
      <c r="C27" s="165"/>
      <c r="D27" s="166"/>
      <c r="E27" s="147"/>
      <c r="F27" s="148"/>
    </row>
    <row r="28" ht="19.5" customHeight="1" spans="1:6">
      <c r="A28" s="125" t="s">
        <v>1369</v>
      </c>
      <c r="B28" s="165"/>
      <c r="C28" s="165"/>
      <c r="D28" s="166"/>
      <c r="E28" s="147"/>
      <c r="F28" s="148"/>
    </row>
    <row r="29" ht="19.5" customHeight="1" spans="1:6">
      <c r="A29" s="125" t="s">
        <v>1370</v>
      </c>
      <c r="B29" s="165"/>
      <c r="C29" s="165"/>
      <c r="D29" s="166"/>
      <c r="E29" s="147"/>
      <c r="F29" s="148"/>
    </row>
    <row r="30" ht="19.5" customHeight="1" spans="1:6">
      <c r="A30" s="125" t="s">
        <v>1371</v>
      </c>
      <c r="B30" s="165">
        <v>0</v>
      </c>
      <c r="C30" s="139">
        <v>34</v>
      </c>
      <c r="D30" s="144">
        <v>540</v>
      </c>
      <c r="E30" s="140">
        <f t="shared" ref="E30:E32" si="2">D30/C30</f>
        <v>15.8823529411765</v>
      </c>
      <c r="F30" s="140">
        <v>-0.633649932157395</v>
      </c>
    </row>
    <row r="31" ht="19.5" customHeight="1" spans="1:6">
      <c r="A31" s="125" t="s">
        <v>1372</v>
      </c>
      <c r="B31" s="165">
        <v>0</v>
      </c>
      <c r="C31" s="139">
        <v>25600</v>
      </c>
      <c r="D31" s="144">
        <v>25600</v>
      </c>
      <c r="E31" s="140">
        <f t="shared" si="2"/>
        <v>1</v>
      </c>
      <c r="F31" s="140">
        <v>10.6363636363636</v>
      </c>
    </row>
    <row r="32" ht="19.5" customHeight="1" spans="1:6">
      <c r="A32" s="127" t="s">
        <v>1373</v>
      </c>
      <c r="B32" s="139">
        <v>1153</v>
      </c>
      <c r="C32" s="139">
        <v>1153</v>
      </c>
      <c r="D32" s="144">
        <v>1154</v>
      </c>
      <c r="E32" s="140">
        <f t="shared" si="2"/>
        <v>1.00086730268864</v>
      </c>
      <c r="F32" s="140">
        <v>0.730134932533733</v>
      </c>
    </row>
    <row r="33" ht="19.5" customHeight="1" spans="1:6">
      <c r="A33" s="127" t="s">
        <v>1374</v>
      </c>
      <c r="B33" s="165"/>
      <c r="C33" s="165"/>
      <c r="D33" s="166"/>
      <c r="E33" s="147"/>
      <c r="F33" s="148"/>
    </row>
    <row r="34" ht="19.5" customHeight="1" spans="1:6">
      <c r="A34" s="168" t="s">
        <v>1375</v>
      </c>
      <c r="B34" s="165">
        <v>0</v>
      </c>
      <c r="C34" s="169">
        <v>5500</v>
      </c>
      <c r="D34" s="144">
        <v>5500</v>
      </c>
      <c r="E34" s="140">
        <f t="shared" ref="E34:E37" si="3">D34/C34</f>
        <v>1</v>
      </c>
      <c r="F34" s="140">
        <v>0</v>
      </c>
    </row>
    <row r="35" ht="19.5" customHeight="1" spans="1:6">
      <c r="A35" s="170" t="s">
        <v>1376</v>
      </c>
      <c r="B35" s="150">
        <f>SUM(B5:B33)</f>
        <v>67490</v>
      </c>
      <c r="C35" s="150">
        <f>SUM(C5:C34)</f>
        <v>75200</v>
      </c>
      <c r="D35" s="150">
        <f>SUM(D5:D34)</f>
        <v>104260</v>
      </c>
      <c r="E35" s="151">
        <f t="shared" si="3"/>
        <v>1.38643617021277</v>
      </c>
      <c r="F35" s="151">
        <v>1.48830548926014</v>
      </c>
    </row>
    <row r="36" ht="19.5" customHeight="1" spans="1:6">
      <c r="A36" s="171" t="s">
        <v>1377</v>
      </c>
      <c r="B36" s="172">
        <v>0</v>
      </c>
      <c r="C36" s="172">
        <v>0</v>
      </c>
      <c r="D36" s="21">
        <v>4500</v>
      </c>
      <c r="E36" s="151">
        <v>0</v>
      </c>
      <c r="F36" s="151">
        <v>0</v>
      </c>
    </row>
    <row r="37" ht="19.5" customHeight="1" spans="1:6">
      <c r="A37" s="173" t="s">
        <v>121</v>
      </c>
      <c r="B37" s="150">
        <v>20116</v>
      </c>
      <c r="C37" s="150">
        <v>20116</v>
      </c>
      <c r="D37" s="150">
        <v>22178</v>
      </c>
      <c r="E37" s="151">
        <f t="shared" si="3"/>
        <v>1.10250546828395</v>
      </c>
      <c r="F37" s="151">
        <v>0</v>
      </c>
    </row>
    <row r="38" ht="19.5" customHeight="1" spans="1:6">
      <c r="A38" s="174" t="s">
        <v>1378</v>
      </c>
      <c r="B38" s="165"/>
      <c r="C38" s="165"/>
      <c r="D38" s="166"/>
      <c r="E38" s="147"/>
      <c r="F38" s="148"/>
    </row>
    <row r="39" ht="19.5" customHeight="1" spans="1:6">
      <c r="A39" s="174" t="s">
        <v>1379</v>
      </c>
      <c r="B39" s="165">
        <v>0</v>
      </c>
      <c r="C39" s="165">
        <v>0</v>
      </c>
      <c r="D39" s="175">
        <v>32</v>
      </c>
      <c r="E39" s="140">
        <v>0</v>
      </c>
      <c r="F39" s="140">
        <v>1.13333333333333</v>
      </c>
    </row>
    <row r="40" ht="19.5" customHeight="1" spans="1:6">
      <c r="A40" s="174" t="s">
        <v>127</v>
      </c>
      <c r="B40" s="139">
        <v>20116</v>
      </c>
      <c r="C40" s="139">
        <v>20116</v>
      </c>
      <c r="D40" s="175">
        <v>22110</v>
      </c>
      <c r="E40" s="140">
        <f t="shared" ref="E39:E43" si="4">D40/C40</f>
        <v>1.09912507456751</v>
      </c>
      <c r="F40" s="140">
        <v>1.211</v>
      </c>
    </row>
    <row r="41" ht="19.5" customHeight="1" spans="1:6">
      <c r="A41" s="174" t="s">
        <v>1380</v>
      </c>
      <c r="B41" s="165"/>
      <c r="C41" s="165"/>
      <c r="D41" s="166"/>
      <c r="E41" s="147"/>
      <c r="F41" s="148"/>
    </row>
    <row r="42" ht="19.5" customHeight="1" spans="1:6">
      <c r="A42" s="176" t="s">
        <v>131</v>
      </c>
      <c r="B42" s="165">
        <v>0</v>
      </c>
      <c r="C42" s="165">
        <v>0</v>
      </c>
      <c r="D42" s="175">
        <v>36</v>
      </c>
      <c r="E42" s="140">
        <v>0</v>
      </c>
      <c r="F42" s="140">
        <v>-0.672727272727273</v>
      </c>
    </row>
    <row r="43" ht="19.5" customHeight="1" spans="1:6">
      <c r="A43" s="99" t="s">
        <v>1381</v>
      </c>
      <c r="B43" s="177">
        <f>B35+B36+B37</f>
        <v>87606</v>
      </c>
      <c r="C43" s="177">
        <f>C35+C36+C37</f>
        <v>95316</v>
      </c>
      <c r="D43" s="177">
        <f>D35+D36+D37</f>
        <v>130938</v>
      </c>
      <c r="E43" s="151">
        <f t="shared" si="4"/>
        <v>1.37372529271056</v>
      </c>
      <c r="F43" s="151">
        <v>1.04341583694872</v>
      </c>
    </row>
    <row r="44" ht="31.5" customHeight="1"/>
    <row r="45" ht="13.5"/>
  </sheetData>
  <mergeCells count="1">
    <mergeCell ref="A2:F2"/>
  </mergeCells>
  <printOptions horizontalCentered="1"/>
  <pageMargins left="0.708661417322835" right="0.708661417322835" top="0.354330708661417" bottom="0.31496062992126" header="0.31496062992126" footer="0.31496062992126"/>
  <pageSetup paperSize="9" scale="96"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R258"/>
  <sheetViews>
    <sheetView showGridLines="0" tabSelected="1" topLeftCell="A57" workbookViewId="0">
      <selection activeCell="A7" sqref="A7"/>
    </sheetView>
  </sheetViews>
  <sheetFormatPr defaultColWidth="9" defaultRowHeight="11.25"/>
  <cols>
    <col min="1" max="1" width="60.3333333333333" customWidth="1"/>
    <col min="2" max="3" width="18.5" customWidth="1"/>
    <col min="4" max="4" width="18.5" style="128" customWidth="1"/>
    <col min="5" max="6" width="18.5" style="87" customWidth="1"/>
    <col min="7" max="11" width="8.5" customWidth="1"/>
    <col min="12" max="44" width="12" customWidth="1"/>
  </cols>
  <sheetData>
    <row r="1" ht="19.5" customHeight="1" spans="1:1">
      <c r="A1" s="4" t="s">
        <v>1382</v>
      </c>
    </row>
    <row r="2" ht="39.75" customHeight="1" spans="1:44">
      <c r="A2" s="129" t="s">
        <v>23</v>
      </c>
      <c r="B2" s="130"/>
      <c r="C2" s="130"/>
      <c r="D2" s="130"/>
      <c r="E2" s="131"/>
      <c r="F2" s="131"/>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row>
    <row r="3" ht="19.5" customHeight="1" spans="1:44">
      <c r="A3" s="132"/>
      <c r="B3" s="67"/>
      <c r="C3" s="68" t="s">
        <v>42</v>
      </c>
      <c r="E3" s="133"/>
      <c r="F3" s="92" t="s">
        <v>43</v>
      </c>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row>
    <row r="4" ht="36" customHeight="1" spans="1:44">
      <c r="A4" s="72" t="s">
        <v>91</v>
      </c>
      <c r="B4" s="72" t="s">
        <v>45</v>
      </c>
      <c r="C4" s="73" t="s">
        <v>46</v>
      </c>
      <c r="D4" s="135" t="s">
        <v>47</v>
      </c>
      <c r="E4" s="136" t="s">
        <v>48</v>
      </c>
      <c r="F4" s="94" t="s">
        <v>49</v>
      </c>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55"/>
    </row>
    <row r="5" ht="19.5" customHeight="1" spans="1:44">
      <c r="A5" s="105" t="s">
        <v>1383</v>
      </c>
      <c r="B5" s="137">
        <f>B6</f>
        <v>0</v>
      </c>
      <c r="C5" s="137">
        <f>C6</f>
        <v>0</v>
      </c>
      <c r="D5" s="137">
        <f>D6</f>
        <v>0</v>
      </c>
      <c r="E5" s="138">
        <f>E6</f>
        <v>0</v>
      </c>
      <c r="F5" s="138">
        <f>F6</f>
        <v>0</v>
      </c>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c r="AO5" s="134"/>
      <c r="AP5" s="134"/>
      <c r="AQ5" s="134"/>
      <c r="AR5" s="155"/>
    </row>
    <row r="6" ht="19.5" customHeight="1" spans="1:44">
      <c r="A6" s="106" t="s">
        <v>1384</v>
      </c>
      <c r="B6" s="139">
        <f>SUM(B7:B9)</f>
        <v>0</v>
      </c>
      <c r="C6" s="139">
        <f>SUM(C7:C9)</f>
        <v>0</v>
      </c>
      <c r="D6" s="139">
        <f>SUM(D7:D9)</f>
        <v>0</v>
      </c>
      <c r="E6" s="140">
        <f>SUM(E7:E9)</f>
        <v>0</v>
      </c>
      <c r="F6" s="140">
        <f>SUM(F7:F9)</f>
        <v>0</v>
      </c>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row>
    <row r="7" ht="19.5" customHeight="1" spans="1:44">
      <c r="A7" s="107" t="s">
        <v>1385</v>
      </c>
      <c r="B7" s="142"/>
      <c r="C7" s="142"/>
      <c r="D7" s="143"/>
      <c r="E7" s="140"/>
      <c r="F7" s="140"/>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row>
    <row r="8" ht="19.5" customHeight="1" spans="1:6">
      <c r="A8" s="107" t="s">
        <v>1386</v>
      </c>
      <c r="B8" s="142"/>
      <c r="C8" s="142"/>
      <c r="D8" s="144"/>
      <c r="E8" s="140"/>
      <c r="F8" s="140"/>
    </row>
    <row r="9" ht="19.5" customHeight="1" spans="1:6">
      <c r="A9" s="107" t="s">
        <v>1387</v>
      </c>
      <c r="B9" s="142"/>
      <c r="C9" s="142"/>
      <c r="D9" s="144"/>
      <c r="E9" s="140"/>
      <c r="F9" s="140"/>
    </row>
    <row r="10" ht="19.5" customHeight="1" spans="1:6">
      <c r="A10" s="105" t="s">
        <v>1388</v>
      </c>
      <c r="B10" s="137">
        <f>B11+B17+B23</f>
        <v>0</v>
      </c>
      <c r="C10" s="137">
        <f>C11+C17+C23</f>
        <v>0</v>
      </c>
      <c r="D10" s="137">
        <f>D11+D17+D23</f>
        <v>8</v>
      </c>
      <c r="E10" s="138">
        <f>E11+E17+E23</f>
        <v>0</v>
      </c>
      <c r="F10" s="138">
        <f>F11+F17+F23</f>
        <v>-0.8182</v>
      </c>
    </row>
    <row r="11" ht="19.5" customHeight="1" spans="1:6">
      <c r="A11" s="106" t="s">
        <v>1389</v>
      </c>
      <c r="B11" s="139">
        <f>SUM(B12:B16)</f>
        <v>0</v>
      </c>
      <c r="C11" s="139">
        <f>SUM(C12:C16)</f>
        <v>0</v>
      </c>
      <c r="D11" s="139">
        <f>SUM(D12:D16)</f>
        <v>0</v>
      </c>
      <c r="E11" s="140">
        <f>SUM(E12:E16)</f>
        <v>0</v>
      </c>
      <c r="F11" s="140">
        <f>SUM(F12:F16)</f>
        <v>0</v>
      </c>
    </row>
    <row r="12" ht="19.5" customHeight="1" spans="1:6">
      <c r="A12" s="107" t="s">
        <v>1390</v>
      </c>
      <c r="B12" s="139"/>
      <c r="C12" s="139"/>
      <c r="D12" s="144"/>
      <c r="E12" s="140"/>
      <c r="F12" s="140"/>
    </row>
    <row r="13" ht="19.5" customHeight="1" spans="1:6">
      <c r="A13" s="107" t="s">
        <v>1391</v>
      </c>
      <c r="B13" s="139"/>
      <c r="C13" s="139"/>
      <c r="D13" s="144"/>
      <c r="E13" s="140"/>
      <c r="F13" s="140"/>
    </row>
    <row r="14" ht="19.5" customHeight="1" spans="1:6">
      <c r="A14" s="107" t="s">
        <v>1392</v>
      </c>
      <c r="B14" s="139"/>
      <c r="C14" s="139"/>
      <c r="D14" s="144"/>
      <c r="E14" s="145"/>
      <c r="F14" s="140"/>
    </row>
    <row r="15" ht="19.5" customHeight="1" spans="1:6">
      <c r="A15" s="107" t="s">
        <v>1393</v>
      </c>
      <c r="B15" s="139"/>
      <c r="C15" s="139"/>
      <c r="D15" s="144"/>
      <c r="E15" s="140"/>
      <c r="F15" s="140"/>
    </row>
    <row r="16" ht="19.5" customHeight="1" spans="1:6">
      <c r="A16" s="107" t="s">
        <v>1394</v>
      </c>
      <c r="B16" s="139"/>
      <c r="C16" s="139"/>
      <c r="D16" s="144"/>
      <c r="E16" s="140"/>
      <c r="F16" s="140"/>
    </row>
    <row r="17" ht="19.5" customHeight="1" spans="1:6">
      <c r="A17" s="106" t="s">
        <v>1395</v>
      </c>
      <c r="B17" s="139">
        <f>SUM(B18:B22)</f>
        <v>0</v>
      </c>
      <c r="C17" s="139">
        <f>SUM(C18:C22)</f>
        <v>0</v>
      </c>
      <c r="D17" s="139">
        <f>SUM(D18:D22)</f>
        <v>8</v>
      </c>
      <c r="E17" s="140">
        <f>SUM(E18:E22)</f>
        <v>0</v>
      </c>
      <c r="F17" s="140">
        <f>SUM(F18:F22)</f>
        <v>-0.8182</v>
      </c>
    </row>
    <row r="18" ht="19.5" customHeight="1" spans="1:6">
      <c r="A18" s="106" t="s">
        <v>1396</v>
      </c>
      <c r="B18" s="139"/>
      <c r="C18" s="139"/>
      <c r="D18" s="144"/>
      <c r="E18" s="140"/>
      <c r="F18" s="140"/>
    </row>
    <row r="19" ht="19.5" customHeight="1" spans="1:6">
      <c r="A19" s="106" t="s">
        <v>1397</v>
      </c>
      <c r="B19" s="139"/>
      <c r="C19" s="139"/>
      <c r="D19" s="146"/>
      <c r="E19" s="147"/>
      <c r="F19" s="148"/>
    </row>
    <row r="20" ht="19.5" customHeight="1" spans="1:6">
      <c r="A20" s="106" t="s">
        <v>1398</v>
      </c>
      <c r="B20" s="139"/>
      <c r="C20" s="139"/>
      <c r="D20" s="146"/>
      <c r="E20" s="147"/>
      <c r="F20" s="148"/>
    </row>
    <row r="21" ht="19.5" customHeight="1" spans="1:6">
      <c r="A21" s="106" t="s">
        <v>1399</v>
      </c>
      <c r="B21" s="139">
        <v>0</v>
      </c>
      <c r="C21" s="139">
        <v>0</v>
      </c>
      <c r="D21" s="144">
        <v>8</v>
      </c>
      <c r="E21" s="140">
        <v>0</v>
      </c>
      <c r="F21" s="140">
        <v>-0.8182</v>
      </c>
    </row>
    <row r="22" ht="19.5" customHeight="1" spans="1:6">
      <c r="A22" s="106" t="s">
        <v>1400</v>
      </c>
      <c r="B22" s="139"/>
      <c r="C22" s="139"/>
      <c r="D22" s="139"/>
      <c r="E22" s="140"/>
      <c r="F22" s="140"/>
    </row>
    <row r="23" ht="19.5" customHeight="1" spans="1:6">
      <c r="A23" s="106" t="s">
        <v>1401</v>
      </c>
      <c r="B23" s="139">
        <f>SUM(B24:B25)</f>
        <v>0</v>
      </c>
      <c r="C23" s="139">
        <f>SUM(C24:C25)</f>
        <v>0</v>
      </c>
      <c r="D23" s="139">
        <f>SUM(D24:D25)</f>
        <v>0</v>
      </c>
      <c r="E23" s="140">
        <f>SUM(E24:E25)</f>
        <v>0</v>
      </c>
      <c r="F23" s="140">
        <f>SUM(F24:F25)</f>
        <v>0</v>
      </c>
    </row>
    <row r="24" ht="19.5" customHeight="1" spans="1:6">
      <c r="A24" s="149" t="s">
        <v>1402</v>
      </c>
      <c r="B24" s="139"/>
      <c r="C24" s="139"/>
      <c r="D24" s="139"/>
      <c r="E24" s="140"/>
      <c r="F24" s="140"/>
    </row>
    <row r="25" ht="19.5" customHeight="1" spans="1:6">
      <c r="A25" s="149" t="s">
        <v>1403</v>
      </c>
      <c r="B25" s="139"/>
      <c r="C25" s="139"/>
      <c r="D25" s="139"/>
      <c r="E25" s="140"/>
      <c r="F25" s="140"/>
    </row>
    <row r="26" ht="19.5" customHeight="1" spans="1:6">
      <c r="A26" s="105" t="s">
        <v>1404</v>
      </c>
      <c r="B26" s="150">
        <f>B27+B31+B35</f>
        <v>0</v>
      </c>
      <c r="C26" s="150">
        <f>C27+C31+C35</f>
        <v>0</v>
      </c>
      <c r="D26" s="150">
        <f>D27+D31+D35</f>
        <v>828</v>
      </c>
      <c r="E26" s="151">
        <f>E27+E31+E35</f>
        <v>0</v>
      </c>
      <c r="F26" s="151">
        <v>-0.3746</v>
      </c>
    </row>
    <row r="27" ht="19.5" customHeight="1" spans="1:6">
      <c r="A27" s="107" t="s">
        <v>1405</v>
      </c>
      <c r="B27" s="139">
        <f>SUM(B28:B30)</f>
        <v>0</v>
      </c>
      <c r="C27" s="139">
        <f>SUM(C28:C30)</f>
        <v>0</v>
      </c>
      <c r="D27" s="139">
        <f>SUM(D28:D30)</f>
        <v>827</v>
      </c>
      <c r="E27" s="140">
        <f>SUM(E28:E30)</f>
        <v>0</v>
      </c>
      <c r="F27" s="140">
        <v>-0.3643</v>
      </c>
    </row>
    <row r="28" ht="19.5" customHeight="1" spans="1:6">
      <c r="A28" s="107" t="s">
        <v>1406</v>
      </c>
      <c r="B28" s="139"/>
      <c r="C28" s="139"/>
      <c r="D28" s="139">
        <v>756</v>
      </c>
      <c r="E28" s="140">
        <v>0</v>
      </c>
      <c r="F28" s="140">
        <v>0.0633</v>
      </c>
    </row>
    <row r="29" ht="19.5" customHeight="1" spans="1:6">
      <c r="A29" s="107" t="s">
        <v>1407</v>
      </c>
      <c r="B29" s="139"/>
      <c r="C29" s="139"/>
      <c r="D29" s="139">
        <v>71</v>
      </c>
      <c r="E29" s="140">
        <v>0</v>
      </c>
      <c r="F29" s="140">
        <v>-0.8797</v>
      </c>
    </row>
    <row r="30" ht="19.5" customHeight="1" spans="1:6">
      <c r="A30" s="107" t="s">
        <v>1408</v>
      </c>
      <c r="B30" s="139"/>
      <c r="C30" s="139"/>
      <c r="D30" s="139"/>
      <c r="E30" s="140"/>
      <c r="F30" s="140"/>
    </row>
    <row r="31" ht="19.5" customHeight="1" spans="1:6">
      <c r="A31" s="107" t="s">
        <v>1409</v>
      </c>
      <c r="B31" s="139">
        <f>SUM(B32:B34)</f>
        <v>0</v>
      </c>
      <c r="C31" s="139">
        <f>SUM(C32:C34)</f>
        <v>0</v>
      </c>
      <c r="D31" s="139">
        <f>SUM(D32:D34)</f>
        <v>1</v>
      </c>
      <c r="E31" s="140">
        <f>SUM(E32:E34)</f>
        <v>0</v>
      </c>
      <c r="F31" s="140">
        <f>SUM(F32:F34)</f>
        <v>-0.9565</v>
      </c>
    </row>
    <row r="32" ht="19.5" customHeight="1" spans="1:6">
      <c r="A32" s="107" t="s">
        <v>1406</v>
      </c>
      <c r="B32" s="139"/>
      <c r="C32" s="139"/>
      <c r="D32" s="139"/>
      <c r="E32" s="140"/>
      <c r="F32" s="140"/>
    </row>
    <row r="33" ht="19.5" customHeight="1" spans="1:6">
      <c r="A33" s="107" t="s">
        <v>1407</v>
      </c>
      <c r="B33" s="139"/>
      <c r="C33" s="139"/>
      <c r="D33" s="139">
        <v>1</v>
      </c>
      <c r="E33" s="140">
        <v>0</v>
      </c>
      <c r="F33" s="140">
        <v>-0.9565</v>
      </c>
    </row>
    <row r="34" ht="19.5" customHeight="1" spans="1:6">
      <c r="A34" s="152" t="s">
        <v>1410</v>
      </c>
      <c r="B34" s="139"/>
      <c r="C34" s="139"/>
      <c r="D34" s="146"/>
      <c r="E34" s="147"/>
      <c r="F34" s="148"/>
    </row>
    <row r="35" ht="19.5" customHeight="1" spans="1:6">
      <c r="A35" s="106" t="s">
        <v>1411</v>
      </c>
      <c r="B35" s="139">
        <f>SUM(B36:B37)</f>
        <v>0</v>
      </c>
      <c r="C35" s="139">
        <f>SUM(C36:C37)</f>
        <v>0</v>
      </c>
      <c r="D35" s="139">
        <f>SUM(D36:D37)</f>
        <v>0</v>
      </c>
      <c r="E35" s="140">
        <f>SUM(E36:E37)</f>
        <v>0</v>
      </c>
      <c r="F35" s="140">
        <f>SUM(F36:F37)</f>
        <v>0</v>
      </c>
    </row>
    <row r="36" ht="19.5" customHeight="1" spans="1:6">
      <c r="A36" s="149" t="s">
        <v>1407</v>
      </c>
      <c r="B36" s="139"/>
      <c r="C36" s="139"/>
      <c r="D36" s="144"/>
      <c r="E36" s="140"/>
      <c r="F36" s="140"/>
    </row>
    <row r="37" ht="19.5" customHeight="1" spans="1:6">
      <c r="A37" s="149" t="s">
        <v>1412</v>
      </c>
      <c r="B37" s="139"/>
      <c r="C37" s="139"/>
      <c r="D37" s="144"/>
      <c r="E37" s="140"/>
      <c r="F37" s="140"/>
    </row>
    <row r="38" ht="19.5" customHeight="1" spans="1:6">
      <c r="A38" s="105" t="s">
        <v>1413</v>
      </c>
      <c r="B38" s="150">
        <f>B39+B44</f>
        <v>0</v>
      </c>
      <c r="C38" s="150">
        <f>C39+C44</f>
        <v>0</v>
      </c>
      <c r="D38" s="150">
        <f>D39+D44</f>
        <v>0</v>
      </c>
      <c r="E38" s="151">
        <f>E39+E44</f>
        <v>0</v>
      </c>
      <c r="F38" s="151">
        <f>F39+F44</f>
        <v>0</v>
      </c>
    </row>
    <row r="39" ht="19.5" customHeight="1" spans="1:6">
      <c r="A39" s="153" t="s">
        <v>1414</v>
      </c>
      <c r="B39" s="139">
        <f>SUM(B40:B43)</f>
        <v>0</v>
      </c>
      <c r="C39" s="139">
        <f>SUM(C40:C43)</f>
        <v>0</v>
      </c>
      <c r="D39" s="139">
        <f>SUM(D40:D43)</f>
        <v>0</v>
      </c>
      <c r="E39" s="140">
        <f>SUM(E40:E43)</f>
        <v>0</v>
      </c>
      <c r="F39" s="140">
        <f>SUM(F40:F43)</f>
        <v>0</v>
      </c>
    </row>
    <row r="40" ht="19.5" customHeight="1" spans="1:6">
      <c r="A40" s="153" t="s">
        <v>1415</v>
      </c>
      <c r="B40" s="139"/>
      <c r="C40" s="139"/>
      <c r="D40" s="146"/>
      <c r="E40" s="147"/>
      <c r="F40" s="148"/>
    </row>
    <row r="41" ht="19.5" customHeight="1" spans="1:6">
      <c r="A41" s="153" t="s">
        <v>1416</v>
      </c>
      <c r="B41" s="139"/>
      <c r="C41" s="139"/>
      <c r="D41" s="143"/>
      <c r="E41" s="140"/>
      <c r="F41" s="140"/>
    </row>
    <row r="42" ht="19.5" customHeight="1" spans="1:6">
      <c r="A42" s="153" t="s">
        <v>1417</v>
      </c>
      <c r="B42" s="139"/>
      <c r="C42" s="139"/>
      <c r="D42" s="146"/>
      <c r="E42" s="147"/>
      <c r="F42" s="148"/>
    </row>
    <row r="43" ht="19.5" customHeight="1" spans="1:6">
      <c r="A43" s="153" t="s">
        <v>1418</v>
      </c>
      <c r="B43" s="139"/>
      <c r="C43" s="139"/>
      <c r="D43" s="146"/>
      <c r="E43" s="147"/>
      <c r="F43" s="148"/>
    </row>
    <row r="44" ht="19.5" customHeight="1" spans="1:6">
      <c r="A44" s="153" t="s">
        <v>1419</v>
      </c>
      <c r="B44" s="139">
        <f>SUM(B45:B48)</f>
        <v>0</v>
      </c>
      <c r="C44" s="139">
        <f>SUM(C45:C48)</f>
        <v>0</v>
      </c>
      <c r="D44" s="139">
        <f>SUM(D45:D48)</f>
        <v>0</v>
      </c>
      <c r="E44" s="140">
        <f>SUM(E45:E48)</f>
        <v>0</v>
      </c>
      <c r="F44" s="140">
        <f>SUM(F45:F48)</f>
        <v>0</v>
      </c>
    </row>
    <row r="45" ht="19.5" customHeight="1" spans="1:6">
      <c r="A45" s="153" t="s">
        <v>1420</v>
      </c>
      <c r="B45" s="139"/>
      <c r="C45" s="139"/>
      <c r="D45" s="146"/>
      <c r="E45" s="147"/>
      <c r="F45" s="148"/>
    </row>
    <row r="46" ht="19.5" customHeight="1" spans="1:6">
      <c r="A46" s="153" t="s">
        <v>1421</v>
      </c>
      <c r="B46" s="139"/>
      <c r="C46" s="139"/>
      <c r="D46" s="146"/>
      <c r="E46" s="147"/>
      <c r="F46" s="148"/>
    </row>
    <row r="47" ht="19.5" customHeight="1" spans="1:6">
      <c r="A47" s="153" t="s">
        <v>1422</v>
      </c>
      <c r="B47" s="139"/>
      <c r="C47" s="139"/>
      <c r="D47" s="146"/>
      <c r="E47" s="147"/>
      <c r="F47" s="148"/>
    </row>
    <row r="48" ht="19.5" customHeight="1" spans="1:6">
      <c r="A48" s="153" t="s">
        <v>1423</v>
      </c>
      <c r="B48" s="139"/>
      <c r="C48" s="139"/>
      <c r="D48" s="146"/>
      <c r="E48" s="147"/>
      <c r="F48" s="148"/>
    </row>
    <row r="49" ht="19.5" customHeight="1" spans="1:6">
      <c r="A49" s="105" t="s">
        <v>1424</v>
      </c>
      <c r="B49" s="150">
        <f>B50+B63+B67+B68+B74+B78+B82+B86+B92+B95</f>
        <v>66337</v>
      </c>
      <c r="C49" s="150">
        <f>C50+C63+C67+C68+C74+C78+C82+C86+C92+C95</f>
        <v>66337</v>
      </c>
      <c r="D49" s="150">
        <f>D50+D63+D67+D68+D74+D78+D82+D86+D92+D95</f>
        <v>70630</v>
      </c>
      <c r="E49" s="151">
        <f>D49/C49</f>
        <v>1.0647150157529</v>
      </c>
      <c r="F49" s="151" t="e">
        <f>D49/#REF!-1</f>
        <v>#REF!</v>
      </c>
    </row>
    <row r="50" ht="19.5" customHeight="1" spans="1:6">
      <c r="A50" s="153" t="s">
        <v>1425</v>
      </c>
      <c r="B50" s="139">
        <f>SUM(B51:B62)</f>
        <v>65037</v>
      </c>
      <c r="C50" s="139">
        <f>SUM(C51:C62)</f>
        <v>65037</v>
      </c>
      <c r="D50" s="139">
        <f>SUM(D51:D62)</f>
        <v>67958</v>
      </c>
      <c r="E50" s="140">
        <f t="shared" ref="E50:E56" si="0">D50/C50</f>
        <v>1.04491289573627</v>
      </c>
      <c r="F50" s="140" t="e">
        <f>D50/#REF!-1</f>
        <v>#REF!</v>
      </c>
    </row>
    <row r="51" ht="19.5" customHeight="1" spans="1:6">
      <c r="A51" s="152" t="s">
        <v>1426</v>
      </c>
      <c r="B51" s="139">
        <v>25300</v>
      </c>
      <c r="C51" s="139">
        <v>25300</v>
      </c>
      <c r="D51" s="144">
        <v>18640</v>
      </c>
      <c r="E51" s="140">
        <f t="shared" si="0"/>
        <v>0.736758893280632</v>
      </c>
      <c r="F51" s="140" t="e">
        <f>D51/#REF!-1</f>
        <v>#REF!</v>
      </c>
    </row>
    <row r="52" ht="19.5" customHeight="1" spans="1:6">
      <c r="A52" s="152" t="s">
        <v>1427</v>
      </c>
      <c r="B52" s="139">
        <v>3500</v>
      </c>
      <c r="C52" s="139">
        <v>3500</v>
      </c>
      <c r="D52" s="144">
        <v>25931</v>
      </c>
      <c r="E52" s="140">
        <f t="shared" si="0"/>
        <v>7.40885714285714</v>
      </c>
      <c r="F52" s="140" t="e">
        <f>D52/#REF!-1</f>
        <v>#REF!</v>
      </c>
    </row>
    <row r="53" ht="19.5" customHeight="1" spans="1:6">
      <c r="A53" s="152" t="s">
        <v>1428</v>
      </c>
      <c r="B53" s="139">
        <v>5330</v>
      </c>
      <c r="C53" s="139">
        <v>5330</v>
      </c>
      <c r="D53" s="144">
        <v>22082</v>
      </c>
      <c r="E53" s="140">
        <f t="shared" si="0"/>
        <v>4.14296435272045</v>
      </c>
      <c r="F53" s="140" t="e">
        <f>D53/#REF!-1</f>
        <v>#REF!</v>
      </c>
    </row>
    <row r="54" ht="19.5" customHeight="1" spans="1:6">
      <c r="A54" s="152" t="s">
        <v>1429</v>
      </c>
      <c r="B54" s="139">
        <v>4380</v>
      </c>
      <c r="C54" s="139">
        <v>4380</v>
      </c>
      <c r="D54" s="146">
        <v>966</v>
      </c>
      <c r="E54" s="140">
        <f t="shared" si="0"/>
        <v>0.220547945205479</v>
      </c>
      <c r="F54" s="140">
        <v>0</v>
      </c>
    </row>
    <row r="55" ht="19.5" customHeight="1" spans="1:6">
      <c r="A55" s="152" t="s">
        <v>1430</v>
      </c>
      <c r="B55" s="154">
        <v>9847</v>
      </c>
      <c r="C55" s="154">
        <v>9847</v>
      </c>
      <c r="D55" s="144">
        <v>0</v>
      </c>
      <c r="E55" s="140">
        <f t="shared" si="0"/>
        <v>0</v>
      </c>
      <c r="F55" s="140">
        <v>0</v>
      </c>
    </row>
    <row r="56" ht="19.5" customHeight="1" spans="1:6">
      <c r="A56" s="152" t="s">
        <v>1431</v>
      </c>
      <c r="B56" s="139">
        <v>500</v>
      </c>
      <c r="C56" s="139">
        <v>500</v>
      </c>
      <c r="D56" s="144">
        <v>339</v>
      </c>
      <c r="E56" s="140">
        <f t="shared" si="0"/>
        <v>0.678</v>
      </c>
      <c r="F56" s="140" t="e">
        <f>D56/#REF!-1</f>
        <v>#REF!</v>
      </c>
    </row>
    <row r="57" ht="19.5" customHeight="1" spans="1:6">
      <c r="A57" s="152" t="s">
        <v>1432</v>
      </c>
      <c r="B57" s="139"/>
      <c r="C57" s="139"/>
      <c r="D57" s="144"/>
      <c r="E57" s="140"/>
      <c r="F57" s="140"/>
    </row>
    <row r="58" ht="19.5" customHeight="1" spans="1:6">
      <c r="A58" s="152" t="s">
        <v>1433</v>
      </c>
      <c r="B58" s="139"/>
      <c r="C58" s="139"/>
      <c r="D58" s="144"/>
      <c r="E58" s="140"/>
      <c r="F58" s="140"/>
    </row>
    <row r="59" ht="19.5" customHeight="1" spans="1:6">
      <c r="A59" s="152" t="s">
        <v>1434</v>
      </c>
      <c r="B59" s="139">
        <v>280</v>
      </c>
      <c r="C59" s="139">
        <v>280</v>
      </c>
      <c r="D59" s="144">
        <v>0</v>
      </c>
      <c r="E59" s="140">
        <f>D59/C59</f>
        <v>0</v>
      </c>
      <c r="F59" s="140" t="e">
        <f>D59/#REF!-1</f>
        <v>#REF!</v>
      </c>
    </row>
    <row r="60" ht="19.5" customHeight="1" spans="1:6">
      <c r="A60" s="152" t="s">
        <v>1435</v>
      </c>
      <c r="B60" s="139"/>
      <c r="C60" s="139"/>
      <c r="D60" s="144"/>
      <c r="E60" s="140"/>
      <c r="F60" s="140"/>
    </row>
    <row r="61" ht="19.5" customHeight="1" spans="1:6">
      <c r="A61" s="152" t="s">
        <v>1067</v>
      </c>
      <c r="B61" s="139"/>
      <c r="C61" s="139"/>
      <c r="D61" s="144"/>
      <c r="E61" s="140"/>
      <c r="F61" s="140"/>
    </row>
    <row r="62" ht="19.5" customHeight="1" spans="1:6">
      <c r="A62" s="152" t="s">
        <v>1436</v>
      </c>
      <c r="B62" s="139">
        <v>15900</v>
      </c>
      <c r="C62" s="139">
        <v>15900</v>
      </c>
      <c r="D62" s="144">
        <v>0</v>
      </c>
      <c r="E62" s="140">
        <f>D62/C62</f>
        <v>0</v>
      </c>
      <c r="F62" s="140" t="e">
        <f>D62/#REF!-1</f>
        <v>#REF!</v>
      </c>
    </row>
    <row r="63" ht="19.5" customHeight="1" spans="1:6">
      <c r="A63" s="153" t="s">
        <v>1437</v>
      </c>
      <c r="B63" s="139">
        <f>SUM(B64:B66)</f>
        <v>0</v>
      </c>
      <c r="C63" s="139">
        <f>SUM(C64:C66)</f>
        <v>0</v>
      </c>
      <c r="D63" s="139">
        <f>SUM(D64:D66)</f>
        <v>0</v>
      </c>
      <c r="E63" s="140">
        <f>SUM(E64:E66)</f>
        <v>0</v>
      </c>
      <c r="F63" s="140">
        <f>SUM(F64:F66)</f>
        <v>0</v>
      </c>
    </row>
    <row r="64" ht="19.5" customHeight="1" spans="1:6">
      <c r="A64" s="152" t="s">
        <v>1426</v>
      </c>
      <c r="B64" s="139"/>
      <c r="C64" s="139"/>
      <c r="D64" s="144"/>
      <c r="E64" s="140"/>
      <c r="F64" s="140"/>
    </row>
    <row r="65" ht="19.5" customHeight="1" spans="1:6">
      <c r="A65" s="152" t="s">
        <v>1427</v>
      </c>
      <c r="B65" s="139"/>
      <c r="C65" s="139"/>
      <c r="D65" s="144"/>
      <c r="E65" s="140"/>
      <c r="F65" s="140"/>
    </row>
    <row r="66" ht="19.5" customHeight="1" spans="1:6">
      <c r="A66" s="152" t="s">
        <v>1438</v>
      </c>
      <c r="B66" s="139"/>
      <c r="C66" s="139"/>
      <c r="D66" s="144"/>
      <c r="E66" s="140"/>
      <c r="F66" s="140"/>
    </row>
    <row r="67" ht="19.5" customHeight="1" spans="1:6">
      <c r="A67" s="153" t="s">
        <v>1439</v>
      </c>
      <c r="B67" s="139"/>
      <c r="C67" s="139"/>
      <c r="D67" s="144"/>
      <c r="E67" s="140"/>
      <c r="F67" s="140"/>
    </row>
    <row r="68" ht="19.5" customHeight="1" spans="1:6">
      <c r="A68" s="153" t="s">
        <v>1440</v>
      </c>
      <c r="B68" s="139">
        <f>SUM(B69:B73)</f>
        <v>900</v>
      </c>
      <c r="C68" s="139">
        <f>SUM(C69:C73)</f>
        <v>900</v>
      </c>
      <c r="D68" s="139">
        <f>SUM(D69:D73)</f>
        <v>1377</v>
      </c>
      <c r="E68" s="140">
        <f>SUM(E69:E73)</f>
        <v>0</v>
      </c>
      <c r="F68" s="140">
        <v>0.2518</v>
      </c>
    </row>
    <row r="69" ht="19.5" customHeight="1" spans="1:6">
      <c r="A69" s="152" t="s">
        <v>1441</v>
      </c>
      <c r="B69" s="139"/>
      <c r="C69" s="139"/>
      <c r="D69" s="144"/>
      <c r="E69" s="140"/>
      <c r="F69" s="140">
        <v>-1</v>
      </c>
    </row>
    <row r="70" ht="19.5" customHeight="1" spans="1:6">
      <c r="A70" s="152" t="s">
        <v>1442</v>
      </c>
      <c r="B70" s="139">
        <v>900</v>
      </c>
      <c r="C70" s="139">
        <v>900</v>
      </c>
      <c r="D70" s="144">
        <v>0</v>
      </c>
      <c r="E70" s="140">
        <v>0</v>
      </c>
      <c r="F70" s="140">
        <v>0</v>
      </c>
    </row>
    <row r="71" ht="19.5" customHeight="1" spans="1:6">
      <c r="A71" s="152" t="s">
        <v>1443</v>
      </c>
      <c r="B71" s="139"/>
      <c r="C71" s="139"/>
      <c r="D71" s="144"/>
      <c r="E71" s="140"/>
      <c r="F71" s="140"/>
    </row>
    <row r="72" ht="19.5" customHeight="1" spans="1:6">
      <c r="A72" s="152" t="s">
        <v>1444</v>
      </c>
      <c r="B72" s="139"/>
      <c r="C72" s="139"/>
      <c r="D72" s="144"/>
      <c r="E72" s="140"/>
      <c r="F72" s="140"/>
    </row>
    <row r="73" ht="19.5" customHeight="1" spans="1:6">
      <c r="A73" s="152" t="s">
        <v>1445</v>
      </c>
      <c r="B73" s="139"/>
      <c r="C73" s="139"/>
      <c r="D73" s="144">
        <v>1377</v>
      </c>
      <c r="E73" s="140">
        <v>0</v>
      </c>
      <c r="F73" s="140">
        <v>0</v>
      </c>
    </row>
    <row r="74" ht="19.5" customHeight="1" spans="1:6">
      <c r="A74" s="153" t="s">
        <v>1446</v>
      </c>
      <c r="B74" s="139">
        <f>SUM(B75:B77)</f>
        <v>400</v>
      </c>
      <c r="C74" s="139">
        <f>SUM(C75:C77)</f>
        <v>400</v>
      </c>
      <c r="D74" s="139">
        <f>SUM(D75:D77)</f>
        <v>1295</v>
      </c>
      <c r="E74" s="140">
        <f>D74/C74</f>
        <v>3.2375</v>
      </c>
      <c r="F74" s="140">
        <f>SUM(F75:F77)</f>
        <v>2.9242</v>
      </c>
    </row>
    <row r="75" ht="19.5" customHeight="1" spans="1:6">
      <c r="A75" s="153" t="s">
        <v>1447</v>
      </c>
      <c r="B75" s="139"/>
      <c r="C75" s="139"/>
      <c r="D75" s="144"/>
      <c r="E75" s="140"/>
      <c r="F75" s="140"/>
    </row>
    <row r="76" ht="19.5" customHeight="1" spans="1:6">
      <c r="A76" s="153" t="s">
        <v>1448</v>
      </c>
      <c r="B76" s="139"/>
      <c r="C76" s="139"/>
      <c r="D76" s="144"/>
      <c r="E76" s="140"/>
      <c r="F76" s="140"/>
    </row>
    <row r="77" ht="19.5" customHeight="1" spans="1:6">
      <c r="A77" s="153" t="s">
        <v>1449</v>
      </c>
      <c r="B77" s="139">
        <v>400</v>
      </c>
      <c r="C77" s="139">
        <v>400</v>
      </c>
      <c r="D77" s="144">
        <v>1295</v>
      </c>
      <c r="E77" s="140">
        <f>D77/C77</f>
        <v>3.2375</v>
      </c>
      <c r="F77" s="140">
        <v>2.9242</v>
      </c>
    </row>
    <row r="78" ht="19.5" customHeight="1" spans="1:6">
      <c r="A78" s="156" t="s">
        <v>1450</v>
      </c>
      <c r="B78" s="139">
        <f>SUM(B79:B81)</f>
        <v>0</v>
      </c>
      <c r="C78" s="139">
        <f>SUM(C79:C81)</f>
        <v>0</v>
      </c>
      <c r="D78" s="139">
        <f>SUM(D79:D81)</f>
        <v>0</v>
      </c>
      <c r="E78" s="140">
        <f>SUM(E79:E81)</f>
        <v>0</v>
      </c>
      <c r="F78" s="140">
        <f>SUM(F79:F81)</f>
        <v>0</v>
      </c>
    </row>
    <row r="79" ht="19.5" customHeight="1" spans="1:6">
      <c r="A79" s="149" t="s">
        <v>1426</v>
      </c>
      <c r="B79" s="139"/>
      <c r="C79" s="139"/>
      <c r="D79" s="144"/>
      <c r="E79" s="140"/>
      <c r="F79" s="140"/>
    </row>
    <row r="80" ht="19.5" customHeight="1" spans="1:6">
      <c r="A80" s="149" t="s">
        <v>1427</v>
      </c>
      <c r="B80" s="139"/>
      <c r="C80" s="139"/>
      <c r="D80" s="144"/>
      <c r="E80" s="140"/>
      <c r="F80" s="140"/>
    </row>
    <row r="81" ht="19.5" customHeight="1" spans="1:6">
      <c r="A81" s="149" t="s">
        <v>1451</v>
      </c>
      <c r="B81" s="139"/>
      <c r="C81" s="139"/>
      <c r="D81" s="144"/>
      <c r="E81" s="140"/>
      <c r="F81" s="140"/>
    </row>
    <row r="82" ht="19.5" customHeight="1" spans="1:6">
      <c r="A82" s="156" t="s">
        <v>1452</v>
      </c>
      <c r="B82" s="139">
        <f>SUM(B83:B85)</f>
        <v>0</v>
      </c>
      <c r="C82" s="139">
        <f>SUM(C83:C85)</f>
        <v>0</v>
      </c>
      <c r="D82" s="139">
        <f>SUM(D83:D85)</f>
        <v>0</v>
      </c>
      <c r="E82" s="140">
        <f>SUM(E83:E85)</f>
        <v>0</v>
      </c>
      <c r="F82" s="140">
        <f>SUM(F83:F85)</f>
        <v>0</v>
      </c>
    </row>
    <row r="83" ht="19.5" customHeight="1" spans="1:6">
      <c r="A83" s="149" t="s">
        <v>1426</v>
      </c>
      <c r="B83" s="139"/>
      <c r="C83" s="139"/>
      <c r="D83" s="144"/>
      <c r="E83" s="140"/>
      <c r="F83" s="140"/>
    </row>
    <row r="84" ht="19.5" customHeight="1" spans="1:6">
      <c r="A84" s="149" t="s">
        <v>1427</v>
      </c>
      <c r="B84" s="139"/>
      <c r="C84" s="139"/>
      <c r="D84" s="144"/>
      <c r="E84" s="140"/>
      <c r="F84" s="140"/>
    </row>
    <row r="85" ht="19.5" customHeight="1" spans="1:6">
      <c r="A85" s="149" t="s">
        <v>1453</v>
      </c>
      <c r="B85" s="139"/>
      <c r="C85" s="139"/>
      <c r="D85" s="144"/>
      <c r="E85" s="140"/>
      <c r="F85" s="140"/>
    </row>
    <row r="86" ht="19.5" customHeight="1" spans="1:6">
      <c r="A86" s="156" t="s">
        <v>1454</v>
      </c>
      <c r="B86" s="139">
        <f>SUM(B87:B91)</f>
        <v>0</v>
      </c>
      <c r="C86" s="139">
        <f>SUM(C87:C91)</f>
        <v>0</v>
      </c>
      <c r="D86" s="139">
        <f>SUM(D87:D91)</f>
        <v>0</v>
      </c>
      <c r="E86" s="140">
        <f>SUM(E87:E91)</f>
        <v>0</v>
      </c>
      <c r="F86" s="140">
        <f>SUM(F87:F91)</f>
        <v>0</v>
      </c>
    </row>
    <row r="87" ht="19.5" customHeight="1" spans="1:6">
      <c r="A87" s="149" t="s">
        <v>1441</v>
      </c>
      <c r="B87" s="139"/>
      <c r="C87" s="139"/>
      <c r="D87" s="144"/>
      <c r="E87" s="140"/>
      <c r="F87" s="140"/>
    </row>
    <row r="88" ht="19.5" customHeight="1" spans="1:6">
      <c r="A88" s="149" t="s">
        <v>1442</v>
      </c>
      <c r="B88" s="139"/>
      <c r="C88" s="139"/>
      <c r="D88" s="144"/>
      <c r="E88" s="140"/>
      <c r="F88" s="140"/>
    </row>
    <row r="89" ht="19.5" customHeight="1" spans="1:6">
      <c r="A89" s="149" t="s">
        <v>1443</v>
      </c>
      <c r="B89" s="139"/>
      <c r="C89" s="139"/>
      <c r="D89" s="144"/>
      <c r="E89" s="140"/>
      <c r="F89" s="140"/>
    </row>
    <row r="90" ht="19.5" customHeight="1" spans="1:6">
      <c r="A90" s="149" t="s">
        <v>1444</v>
      </c>
      <c r="B90" s="139"/>
      <c r="C90" s="139"/>
      <c r="D90" s="144"/>
      <c r="E90" s="140"/>
      <c r="F90" s="140"/>
    </row>
    <row r="91" ht="19.5" customHeight="1" spans="1:6">
      <c r="A91" s="149" t="s">
        <v>1455</v>
      </c>
      <c r="B91" s="139"/>
      <c r="C91" s="139"/>
      <c r="D91" s="144"/>
      <c r="E91" s="140"/>
      <c r="F91" s="140"/>
    </row>
    <row r="92" ht="19.5" customHeight="1" spans="1:6">
      <c r="A92" s="156" t="s">
        <v>1456</v>
      </c>
      <c r="B92" s="139">
        <f>SUM(B93:B94)</f>
        <v>0</v>
      </c>
      <c r="C92" s="139">
        <f>SUM(C93:C94)</f>
        <v>0</v>
      </c>
      <c r="D92" s="139">
        <f>SUM(D93:D94)</f>
        <v>0</v>
      </c>
      <c r="E92" s="140">
        <f>SUM(E93:E94)</f>
        <v>0</v>
      </c>
      <c r="F92" s="140">
        <f>SUM(F93:F94)</f>
        <v>0</v>
      </c>
    </row>
    <row r="93" ht="19.5" customHeight="1" spans="1:6">
      <c r="A93" s="149" t="s">
        <v>1447</v>
      </c>
      <c r="B93" s="139"/>
      <c r="C93" s="139"/>
      <c r="D93" s="144"/>
      <c r="E93" s="140"/>
      <c r="F93" s="140"/>
    </row>
    <row r="94" ht="19.5" customHeight="1" spans="1:6">
      <c r="A94" s="149" t="s">
        <v>1457</v>
      </c>
      <c r="B94" s="139"/>
      <c r="C94" s="139"/>
      <c r="D94" s="144"/>
      <c r="E94" s="140"/>
      <c r="F94" s="140"/>
    </row>
    <row r="95" ht="19.5" customHeight="1" spans="1:6">
      <c r="A95" s="149" t="s">
        <v>1458</v>
      </c>
      <c r="B95" s="139">
        <f>SUM(B96:B103)</f>
        <v>0</v>
      </c>
      <c r="C95" s="139">
        <f>SUM(C96:C103)</f>
        <v>0</v>
      </c>
      <c r="D95" s="139">
        <f>SUM(D96:D103)</f>
        <v>0</v>
      </c>
      <c r="E95" s="140">
        <f>SUM(E96:E103)</f>
        <v>0</v>
      </c>
      <c r="F95" s="140">
        <f>SUM(F96:F103)</f>
        <v>0</v>
      </c>
    </row>
    <row r="96" ht="19.5" customHeight="1" spans="1:6">
      <c r="A96" s="149" t="s">
        <v>1426</v>
      </c>
      <c r="B96" s="139"/>
      <c r="C96" s="139"/>
      <c r="D96" s="144"/>
      <c r="E96" s="140"/>
      <c r="F96" s="140"/>
    </row>
    <row r="97" ht="19.5" customHeight="1" spans="1:6">
      <c r="A97" s="149" t="s">
        <v>1427</v>
      </c>
      <c r="B97" s="139"/>
      <c r="C97" s="139"/>
      <c r="D97" s="144"/>
      <c r="E97" s="140"/>
      <c r="F97" s="140"/>
    </row>
    <row r="98" ht="19.5" customHeight="1" spans="1:6">
      <c r="A98" s="149" t="s">
        <v>1428</v>
      </c>
      <c r="B98" s="139"/>
      <c r="C98" s="139"/>
      <c r="D98" s="144"/>
      <c r="E98" s="140"/>
      <c r="F98" s="140"/>
    </row>
    <row r="99" ht="19.5" customHeight="1" spans="1:6">
      <c r="A99" s="149" t="s">
        <v>1429</v>
      </c>
      <c r="B99" s="139"/>
      <c r="C99" s="139"/>
      <c r="D99" s="144"/>
      <c r="E99" s="140"/>
      <c r="F99" s="140"/>
    </row>
    <row r="100" ht="19.5" customHeight="1" spans="1:6">
      <c r="A100" s="149" t="s">
        <v>1432</v>
      </c>
      <c r="B100" s="139"/>
      <c r="C100" s="139"/>
      <c r="D100" s="144"/>
      <c r="E100" s="140"/>
      <c r="F100" s="140"/>
    </row>
    <row r="101" ht="19.5" customHeight="1" spans="1:6">
      <c r="A101" s="149" t="s">
        <v>1434</v>
      </c>
      <c r="B101" s="139"/>
      <c r="C101" s="139"/>
      <c r="D101" s="144"/>
      <c r="E101" s="140"/>
      <c r="F101" s="140"/>
    </row>
    <row r="102" ht="19.5" customHeight="1" spans="1:6">
      <c r="A102" s="149" t="s">
        <v>1435</v>
      </c>
      <c r="B102" s="139"/>
      <c r="C102" s="139"/>
      <c r="D102" s="144"/>
      <c r="E102" s="140"/>
      <c r="F102" s="140"/>
    </row>
    <row r="103" ht="19.5" customHeight="1" spans="1:6">
      <c r="A103" s="149" t="s">
        <v>1459</v>
      </c>
      <c r="B103" s="139"/>
      <c r="C103" s="139"/>
      <c r="D103" s="144"/>
      <c r="E103" s="140"/>
      <c r="F103" s="140"/>
    </row>
    <row r="104" ht="19.5" customHeight="1" spans="1:6">
      <c r="A104" s="105" t="s">
        <v>1460</v>
      </c>
      <c r="B104" s="150">
        <f>B105+B115+B110</f>
        <v>0</v>
      </c>
      <c r="C104" s="150">
        <f>C105+C115+C110</f>
        <v>0</v>
      </c>
      <c r="D104" s="150">
        <f>D105+D115+D110</f>
        <v>0</v>
      </c>
      <c r="E104" s="151">
        <f>E105+E115+E110</f>
        <v>0</v>
      </c>
      <c r="F104" s="151">
        <f>F105+F115+F110</f>
        <v>0</v>
      </c>
    </row>
    <row r="105" ht="19.5" customHeight="1" spans="1:6">
      <c r="A105" s="152" t="s">
        <v>1461</v>
      </c>
      <c r="B105" s="139">
        <f>SUM(B106:B109)</f>
        <v>0</v>
      </c>
      <c r="C105" s="139">
        <f>SUM(C106:C109)</f>
        <v>0</v>
      </c>
      <c r="D105" s="139">
        <f>SUM(D106:D109)</f>
        <v>0</v>
      </c>
      <c r="E105" s="140">
        <f>SUM(E106:E109)</f>
        <v>0</v>
      </c>
      <c r="F105" s="140">
        <f>SUM(F106:F109)</f>
        <v>0</v>
      </c>
    </row>
    <row r="106" ht="19.5" customHeight="1" spans="1:6">
      <c r="A106" s="152" t="s">
        <v>1407</v>
      </c>
      <c r="B106" s="139"/>
      <c r="C106" s="139"/>
      <c r="D106" s="144"/>
      <c r="E106" s="140"/>
      <c r="F106" s="140"/>
    </row>
    <row r="107" ht="19.5" customHeight="1" spans="1:6">
      <c r="A107" s="152" t="s">
        <v>1462</v>
      </c>
      <c r="B107" s="139"/>
      <c r="C107" s="139"/>
      <c r="D107" s="144"/>
      <c r="E107" s="140"/>
      <c r="F107" s="140"/>
    </row>
    <row r="108" ht="19.5" customHeight="1" spans="1:6">
      <c r="A108" s="152" t="s">
        <v>1463</v>
      </c>
      <c r="B108" s="139"/>
      <c r="C108" s="139"/>
      <c r="D108" s="144"/>
      <c r="E108" s="140"/>
      <c r="F108" s="140"/>
    </row>
    <row r="109" ht="19.5" customHeight="1" spans="1:6">
      <c r="A109" s="152" t="s">
        <v>1464</v>
      </c>
      <c r="B109" s="139"/>
      <c r="C109" s="139"/>
      <c r="D109" s="144"/>
      <c r="E109" s="140"/>
      <c r="F109" s="140"/>
    </row>
    <row r="110" ht="19.5" customHeight="1" spans="1:6">
      <c r="A110" s="152" t="s">
        <v>1465</v>
      </c>
      <c r="B110" s="139">
        <f>SUM(B111:B114)</f>
        <v>0</v>
      </c>
      <c r="C110" s="139">
        <f>SUM(C111:C114)</f>
        <v>0</v>
      </c>
      <c r="D110" s="139">
        <f>SUM(D111:D114)</f>
        <v>0</v>
      </c>
      <c r="E110" s="140">
        <f>SUM(E111:E114)</f>
        <v>0</v>
      </c>
      <c r="F110" s="140">
        <f>SUM(F111:F114)</f>
        <v>0</v>
      </c>
    </row>
    <row r="111" ht="19.5" customHeight="1" spans="1:6">
      <c r="A111" s="152" t="s">
        <v>1407</v>
      </c>
      <c r="B111" s="139"/>
      <c r="C111" s="139"/>
      <c r="D111" s="144"/>
      <c r="E111" s="140"/>
      <c r="F111" s="140"/>
    </row>
    <row r="112" ht="19.5" customHeight="1" spans="1:6">
      <c r="A112" s="152" t="s">
        <v>1462</v>
      </c>
      <c r="B112" s="139"/>
      <c r="C112" s="139"/>
      <c r="D112" s="144"/>
      <c r="E112" s="140"/>
      <c r="F112" s="140"/>
    </row>
    <row r="113" ht="19.5" customHeight="1" spans="1:6">
      <c r="A113" s="152" t="s">
        <v>1466</v>
      </c>
      <c r="B113" s="139"/>
      <c r="C113" s="139"/>
      <c r="D113" s="144"/>
      <c r="E113" s="140"/>
      <c r="F113" s="140"/>
    </row>
    <row r="114" ht="19.5" customHeight="1" spans="1:6">
      <c r="A114" s="152" t="s">
        <v>1467</v>
      </c>
      <c r="B114" s="139"/>
      <c r="C114" s="139"/>
      <c r="D114" s="144"/>
      <c r="E114" s="140"/>
      <c r="F114" s="140"/>
    </row>
    <row r="115" ht="19.5" customHeight="1" spans="1:6">
      <c r="A115" s="152" t="s">
        <v>1468</v>
      </c>
      <c r="B115" s="139">
        <f>SUM(B116:B119)</f>
        <v>0</v>
      </c>
      <c r="C115" s="139">
        <f>SUM(C116:C119)</f>
        <v>0</v>
      </c>
      <c r="D115" s="139">
        <f>SUM(D116:D119)</f>
        <v>0</v>
      </c>
      <c r="E115" s="140">
        <f>SUM(E116:E119)</f>
        <v>0</v>
      </c>
      <c r="F115" s="140">
        <f>SUM(F116:F119)</f>
        <v>0</v>
      </c>
    </row>
    <row r="116" ht="19.5" customHeight="1" spans="1:6">
      <c r="A116" s="152" t="s">
        <v>844</v>
      </c>
      <c r="B116" s="139"/>
      <c r="C116" s="139"/>
      <c r="D116" s="144"/>
      <c r="E116" s="140"/>
      <c r="F116" s="140"/>
    </row>
    <row r="117" ht="19.5" customHeight="1" spans="1:6">
      <c r="A117" s="152" t="s">
        <v>1469</v>
      </c>
      <c r="B117" s="139"/>
      <c r="C117" s="139"/>
      <c r="D117" s="144"/>
      <c r="E117" s="140"/>
      <c r="F117" s="140"/>
    </row>
    <row r="118" ht="19.5" customHeight="1" spans="1:6">
      <c r="A118" s="152" t="s">
        <v>1470</v>
      </c>
      <c r="B118" s="139"/>
      <c r="C118" s="139"/>
      <c r="D118" s="144"/>
      <c r="E118" s="140"/>
      <c r="F118" s="140"/>
    </row>
    <row r="119" ht="19.5" customHeight="1" spans="1:6">
      <c r="A119" s="152" t="s">
        <v>1471</v>
      </c>
      <c r="B119" s="139"/>
      <c r="C119" s="139"/>
      <c r="D119" s="144"/>
      <c r="E119" s="140"/>
      <c r="F119" s="140"/>
    </row>
    <row r="120" ht="19.5" customHeight="1" spans="1:6">
      <c r="A120" s="127" t="s">
        <v>1472</v>
      </c>
      <c r="B120" s="150">
        <f>B121+B126+B131+B136+B145+B152+B161+B164+B167+B168</f>
        <v>0</v>
      </c>
      <c r="C120" s="150">
        <f>C121+C126+C131+C136+C145+C152+C161+C164+C167+C168</f>
        <v>0</v>
      </c>
      <c r="D120" s="150">
        <f>D121+D126+D131+D136+D145+D152+D161+D164+D167+D168</f>
        <v>0</v>
      </c>
      <c r="E120" s="151">
        <f>E121+E126+E131+E136+E145+E152+E161+E164+E167+E168</f>
        <v>0</v>
      </c>
      <c r="F120" s="151">
        <f>F121+F126+F131+F136+F145+F152+F161+F164+F167+F168</f>
        <v>0</v>
      </c>
    </row>
    <row r="121" ht="19.5" customHeight="1" spans="1:6">
      <c r="A121" s="152" t="s">
        <v>1473</v>
      </c>
      <c r="B121" s="139">
        <f>SUM(B122:B125)</f>
        <v>0</v>
      </c>
      <c r="C121" s="139">
        <f>SUM(C122:C125)</f>
        <v>0</v>
      </c>
      <c r="D121" s="139">
        <f>SUM(D122:D125)</f>
        <v>0</v>
      </c>
      <c r="E121" s="140">
        <f>SUM(E122:E125)</f>
        <v>0</v>
      </c>
      <c r="F121" s="140">
        <f>SUM(F122:F125)</f>
        <v>0</v>
      </c>
    </row>
    <row r="122" ht="19.5" customHeight="1" spans="1:6">
      <c r="A122" s="152" t="s">
        <v>877</v>
      </c>
      <c r="B122" s="139"/>
      <c r="C122" s="139"/>
      <c r="D122" s="144"/>
      <c r="E122" s="140"/>
      <c r="F122" s="140"/>
    </row>
    <row r="123" ht="19.5" customHeight="1" spans="1:6">
      <c r="A123" s="152" t="s">
        <v>878</v>
      </c>
      <c r="B123" s="139"/>
      <c r="C123" s="139"/>
      <c r="D123" s="144"/>
      <c r="E123" s="140"/>
      <c r="F123" s="140"/>
    </row>
    <row r="124" ht="19.5" customHeight="1" spans="1:6">
      <c r="A124" s="152" t="s">
        <v>1474</v>
      </c>
      <c r="B124" s="139"/>
      <c r="C124" s="139"/>
      <c r="D124" s="144"/>
      <c r="E124" s="140"/>
      <c r="F124" s="140"/>
    </row>
    <row r="125" ht="19.5" customHeight="1" spans="1:6">
      <c r="A125" s="152" t="s">
        <v>1475</v>
      </c>
      <c r="B125" s="139"/>
      <c r="C125" s="139"/>
      <c r="D125" s="144"/>
      <c r="E125" s="140"/>
      <c r="F125" s="140"/>
    </row>
    <row r="126" ht="19.5" customHeight="1" spans="1:6">
      <c r="A126" s="152" t="s">
        <v>1476</v>
      </c>
      <c r="B126" s="139">
        <f>SUM(B127:B130)</f>
        <v>0</v>
      </c>
      <c r="C126" s="139">
        <f>SUM(C127:C130)</f>
        <v>0</v>
      </c>
      <c r="D126" s="139">
        <f>SUM(D127:D130)</f>
        <v>0</v>
      </c>
      <c r="E126" s="140">
        <f>SUM(E127:E130)</f>
        <v>0</v>
      </c>
      <c r="F126" s="140">
        <f>SUM(F127:F130)</f>
        <v>0</v>
      </c>
    </row>
    <row r="127" ht="19.5" customHeight="1" spans="1:6">
      <c r="A127" s="152" t="s">
        <v>1474</v>
      </c>
      <c r="B127" s="139"/>
      <c r="C127" s="139"/>
      <c r="D127" s="144"/>
      <c r="E127" s="140"/>
      <c r="F127" s="140"/>
    </row>
    <row r="128" ht="19.5" customHeight="1" spans="1:6">
      <c r="A128" s="152" t="s">
        <v>1477</v>
      </c>
      <c r="B128" s="139"/>
      <c r="C128" s="139"/>
      <c r="D128" s="144"/>
      <c r="E128" s="140"/>
      <c r="F128" s="140"/>
    </row>
    <row r="129" ht="19.5" customHeight="1" spans="1:6">
      <c r="A129" s="152" t="s">
        <v>1478</v>
      </c>
      <c r="B129" s="139"/>
      <c r="C129" s="139"/>
      <c r="D129" s="144"/>
      <c r="E129" s="140"/>
      <c r="F129" s="140"/>
    </row>
    <row r="130" ht="19.5" customHeight="1" spans="1:6">
      <c r="A130" s="152" t="s">
        <v>1479</v>
      </c>
      <c r="B130" s="139"/>
      <c r="C130" s="139"/>
      <c r="D130" s="144"/>
      <c r="E130" s="140"/>
      <c r="F130" s="140"/>
    </row>
    <row r="131" ht="19.5" customHeight="1" spans="1:6">
      <c r="A131" s="152" t="s">
        <v>1480</v>
      </c>
      <c r="B131" s="139">
        <f>SUM(B132:B135)</f>
        <v>0</v>
      </c>
      <c r="C131" s="139">
        <f>SUM(C132:C135)</f>
        <v>0</v>
      </c>
      <c r="D131" s="139">
        <f>SUM(D132:D135)</f>
        <v>0</v>
      </c>
      <c r="E131" s="140">
        <f>SUM(E132:E135)</f>
        <v>0</v>
      </c>
      <c r="F131" s="140">
        <f>SUM(F132:F135)</f>
        <v>0</v>
      </c>
    </row>
    <row r="132" ht="19.5" customHeight="1" spans="1:6">
      <c r="A132" s="152" t="s">
        <v>884</v>
      </c>
      <c r="B132" s="139"/>
      <c r="C132" s="139"/>
      <c r="D132" s="144"/>
      <c r="E132" s="140"/>
      <c r="F132" s="140"/>
    </row>
    <row r="133" ht="19.5" customHeight="1" spans="1:6">
      <c r="A133" s="152" t="s">
        <v>1481</v>
      </c>
      <c r="B133" s="139"/>
      <c r="C133" s="139"/>
      <c r="D133" s="144"/>
      <c r="E133" s="140"/>
      <c r="F133" s="140"/>
    </row>
    <row r="134" ht="19.5" customHeight="1" spans="1:6">
      <c r="A134" s="152" t="s">
        <v>1482</v>
      </c>
      <c r="B134" s="139"/>
      <c r="C134" s="139"/>
      <c r="D134" s="144"/>
      <c r="E134" s="140"/>
      <c r="F134" s="140"/>
    </row>
    <row r="135" ht="19.5" customHeight="1" spans="1:6">
      <c r="A135" s="152" t="s">
        <v>1483</v>
      </c>
      <c r="B135" s="139"/>
      <c r="C135" s="139"/>
      <c r="D135" s="144"/>
      <c r="E135" s="140"/>
      <c r="F135" s="140"/>
    </row>
    <row r="136" ht="19.5" customHeight="1" spans="1:6">
      <c r="A136" s="152" t="s">
        <v>1484</v>
      </c>
      <c r="B136" s="139">
        <f>SUM(B137:B144)</f>
        <v>0</v>
      </c>
      <c r="C136" s="139">
        <f>SUM(C137:C144)</f>
        <v>0</v>
      </c>
      <c r="D136" s="139">
        <f>SUM(D137:D144)</f>
        <v>0</v>
      </c>
      <c r="E136" s="140">
        <f>SUM(E137:E144)</f>
        <v>0</v>
      </c>
      <c r="F136" s="140">
        <f>SUM(F137:F144)</f>
        <v>0</v>
      </c>
    </row>
    <row r="137" ht="19.5" customHeight="1" spans="1:6">
      <c r="A137" s="152" t="s">
        <v>1485</v>
      </c>
      <c r="B137" s="139"/>
      <c r="C137" s="139"/>
      <c r="D137" s="144"/>
      <c r="E137" s="140"/>
      <c r="F137" s="140"/>
    </row>
    <row r="138" ht="19.5" customHeight="1" spans="1:6">
      <c r="A138" s="152" t="s">
        <v>1486</v>
      </c>
      <c r="B138" s="139"/>
      <c r="C138" s="139"/>
      <c r="D138" s="144"/>
      <c r="E138" s="140"/>
      <c r="F138" s="140"/>
    </row>
    <row r="139" ht="19.5" customHeight="1" spans="1:6">
      <c r="A139" s="152" t="s">
        <v>1487</v>
      </c>
      <c r="B139" s="139"/>
      <c r="C139" s="139"/>
      <c r="D139" s="144"/>
      <c r="E139" s="140"/>
      <c r="F139" s="140"/>
    </row>
    <row r="140" ht="19.5" customHeight="1" spans="1:6">
      <c r="A140" s="152" t="s">
        <v>1488</v>
      </c>
      <c r="B140" s="139"/>
      <c r="C140" s="139"/>
      <c r="D140" s="144"/>
      <c r="E140" s="140"/>
      <c r="F140" s="140"/>
    </row>
    <row r="141" ht="19.5" customHeight="1" spans="1:6">
      <c r="A141" s="152" t="s">
        <v>1489</v>
      </c>
      <c r="B141" s="139"/>
      <c r="C141" s="139"/>
      <c r="D141" s="144"/>
      <c r="E141" s="140"/>
      <c r="F141" s="140"/>
    </row>
    <row r="142" ht="19.5" customHeight="1" spans="1:6">
      <c r="A142" s="152" t="s">
        <v>1490</v>
      </c>
      <c r="B142" s="139"/>
      <c r="C142" s="139"/>
      <c r="D142" s="144"/>
      <c r="E142" s="140"/>
      <c r="F142" s="140"/>
    </row>
    <row r="143" ht="19.5" customHeight="1" spans="1:6">
      <c r="A143" s="152" t="s">
        <v>1491</v>
      </c>
      <c r="B143" s="139"/>
      <c r="C143" s="139"/>
      <c r="D143" s="144"/>
      <c r="E143" s="140"/>
      <c r="F143" s="140"/>
    </row>
    <row r="144" ht="19.5" customHeight="1" spans="1:6">
      <c r="A144" s="152" t="s">
        <v>1492</v>
      </c>
      <c r="B144" s="139"/>
      <c r="C144" s="139"/>
      <c r="D144" s="144"/>
      <c r="E144" s="140"/>
      <c r="F144" s="140"/>
    </row>
    <row r="145" ht="19.5" customHeight="1" spans="1:6">
      <c r="A145" s="152" t="s">
        <v>1493</v>
      </c>
      <c r="B145" s="139">
        <f>SUM(B146:B151)</f>
        <v>0</v>
      </c>
      <c r="C145" s="139">
        <f>SUM(C146:C151)</f>
        <v>0</v>
      </c>
      <c r="D145" s="139">
        <f>SUM(D146:D151)</f>
        <v>0</v>
      </c>
      <c r="E145" s="140">
        <f>SUM(E146:E151)</f>
        <v>0</v>
      </c>
      <c r="F145" s="140">
        <f>SUM(F146:F151)</f>
        <v>0</v>
      </c>
    </row>
    <row r="146" ht="19.5" customHeight="1" spans="1:6">
      <c r="A146" s="152" t="s">
        <v>1494</v>
      </c>
      <c r="B146" s="139"/>
      <c r="C146" s="139"/>
      <c r="D146" s="144"/>
      <c r="E146" s="140"/>
      <c r="F146" s="140"/>
    </row>
    <row r="147" ht="19.5" customHeight="1" spans="1:6">
      <c r="A147" s="152" t="s">
        <v>1495</v>
      </c>
      <c r="B147" s="139"/>
      <c r="C147" s="139"/>
      <c r="D147" s="144"/>
      <c r="E147" s="140"/>
      <c r="F147" s="140"/>
    </row>
    <row r="148" ht="19.5" customHeight="1" spans="1:6">
      <c r="A148" s="152" t="s">
        <v>1496</v>
      </c>
      <c r="B148" s="139"/>
      <c r="C148" s="139"/>
      <c r="D148" s="144"/>
      <c r="E148" s="140"/>
      <c r="F148" s="140"/>
    </row>
    <row r="149" ht="19.5" customHeight="1" spans="1:6">
      <c r="A149" s="152" t="s">
        <v>1497</v>
      </c>
      <c r="B149" s="139"/>
      <c r="C149" s="139"/>
      <c r="D149" s="144"/>
      <c r="E149" s="140"/>
      <c r="F149" s="140"/>
    </row>
    <row r="150" ht="19.5" customHeight="1" spans="1:6">
      <c r="A150" s="152" t="s">
        <v>1498</v>
      </c>
      <c r="B150" s="139"/>
      <c r="C150" s="139"/>
      <c r="D150" s="144"/>
      <c r="E150" s="140"/>
      <c r="F150" s="140"/>
    </row>
    <row r="151" ht="19.5" customHeight="1" spans="1:6">
      <c r="A151" s="152" t="s">
        <v>1499</v>
      </c>
      <c r="B151" s="139"/>
      <c r="C151" s="139"/>
      <c r="D151" s="144"/>
      <c r="E151" s="140"/>
      <c r="F151" s="140"/>
    </row>
    <row r="152" ht="19.5" customHeight="1" spans="1:6">
      <c r="A152" s="152" t="s">
        <v>1500</v>
      </c>
      <c r="B152" s="139">
        <f>SUM(B153:B160)</f>
        <v>0</v>
      </c>
      <c r="C152" s="139">
        <f>SUM(C153:C160)</f>
        <v>0</v>
      </c>
      <c r="D152" s="139">
        <f>SUM(D153:D160)</f>
        <v>0</v>
      </c>
      <c r="E152" s="140">
        <f>SUM(E153:E160)</f>
        <v>0</v>
      </c>
      <c r="F152" s="140">
        <f>SUM(F153:F160)</f>
        <v>0</v>
      </c>
    </row>
    <row r="153" ht="19.5" customHeight="1" spans="1:6">
      <c r="A153" s="152" t="s">
        <v>1501</v>
      </c>
      <c r="B153" s="139"/>
      <c r="C153" s="139"/>
      <c r="D153" s="144"/>
      <c r="E153" s="140"/>
      <c r="F153" s="140"/>
    </row>
    <row r="154" ht="19.5" customHeight="1" spans="1:6">
      <c r="A154" s="152" t="s">
        <v>905</v>
      </c>
      <c r="B154" s="139"/>
      <c r="C154" s="139"/>
      <c r="D154" s="144"/>
      <c r="E154" s="140"/>
      <c r="F154" s="140"/>
    </row>
    <row r="155" ht="19.5" customHeight="1" spans="1:6">
      <c r="A155" s="152" t="s">
        <v>1502</v>
      </c>
      <c r="B155" s="139"/>
      <c r="C155" s="139"/>
      <c r="D155" s="144"/>
      <c r="E155" s="140"/>
      <c r="F155" s="140"/>
    </row>
    <row r="156" ht="19.5" customHeight="1" spans="1:6">
      <c r="A156" s="152" t="s">
        <v>1503</v>
      </c>
      <c r="B156" s="139"/>
      <c r="C156" s="139"/>
      <c r="D156" s="144"/>
      <c r="E156" s="140"/>
      <c r="F156" s="140"/>
    </row>
    <row r="157" ht="19.5" customHeight="1" spans="1:6">
      <c r="A157" s="152" t="s">
        <v>1504</v>
      </c>
      <c r="B157" s="139"/>
      <c r="C157" s="139"/>
      <c r="D157" s="144"/>
      <c r="E157" s="140"/>
      <c r="F157" s="140"/>
    </row>
    <row r="158" ht="19.5" customHeight="1" spans="1:6">
      <c r="A158" s="152" t="s">
        <v>1505</v>
      </c>
      <c r="B158" s="139"/>
      <c r="C158" s="139"/>
      <c r="D158" s="144"/>
      <c r="E158" s="140"/>
      <c r="F158" s="140"/>
    </row>
    <row r="159" ht="19.5" customHeight="1" spans="1:6">
      <c r="A159" s="152" t="s">
        <v>1506</v>
      </c>
      <c r="B159" s="139"/>
      <c r="C159" s="139"/>
      <c r="D159" s="144"/>
      <c r="E159" s="140"/>
      <c r="F159" s="140"/>
    </row>
    <row r="160" ht="19.5" customHeight="1" spans="1:6">
      <c r="A160" s="152" t="s">
        <v>1507</v>
      </c>
      <c r="B160" s="139"/>
      <c r="C160" s="139"/>
      <c r="D160" s="144"/>
      <c r="E160" s="140"/>
      <c r="F160" s="140"/>
    </row>
    <row r="161" ht="19.5" customHeight="1" spans="1:6">
      <c r="A161" s="152" t="s">
        <v>1508</v>
      </c>
      <c r="B161" s="139">
        <f>SUM(B162:B163)</f>
        <v>0</v>
      </c>
      <c r="C161" s="139">
        <f>SUM(C162:C163)</f>
        <v>0</v>
      </c>
      <c r="D161" s="139">
        <f>SUM(D162:D163)</f>
        <v>0</v>
      </c>
      <c r="E161" s="140">
        <f>SUM(E162:E163)</f>
        <v>0</v>
      </c>
      <c r="F161" s="140">
        <f>SUM(F162:F163)</f>
        <v>0</v>
      </c>
    </row>
    <row r="162" ht="19.5" customHeight="1" spans="1:6">
      <c r="A162" s="149" t="s">
        <v>877</v>
      </c>
      <c r="B162" s="139"/>
      <c r="C162" s="139"/>
      <c r="D162" s="144"/>
      <c r="E162" s="140"/>
      <c r="F162" s="140"/>
    </row>
    <row r="163" ht="19.5" customHeight="1" spans="1:6">
      <c r="A163" s="149" t="s">
        <v>1509</v>
      </c>
      <c r="B163" s="139"/>
      <c r="C163" s="139"/>
      <c r="D163" s="144"/>
      <c r="E163" s="140"/>
      <c r="F163" s="140"/>
    </row>
    <row r="164" ht="19.5" customHeight="1" spans="1:6">
      <c r="A164" s="152" t="s">
        <v>1510</v>
      </c>
      <c r="B164" s="139">
        <f>SUM(B165:B166)</f>
        <v>0</v>
      </c>
      <c r="C164" s="139">
        <f>SUM(C165:C166)</f>
        <v>0</v>
      </c>
      <c r="D164" s="139">
        <f>SUM(D165:D166)</f>
        <v>0</v>
      </c>
      <c r="E164" s="140">
        <f>SUM(E165:E166)</f>
        <v>0</v>
      </c>
      <c r="F164" s="140">
        <f>SUM(F165:F166)</f>
        <v>0</v>
      </c>
    </row>
    <row r="165" ht="19.5" customHeight="1" spans="1:6">
      <c r="A165" s="149" t="s">
        <v>877</v>
      </c>
      <c r="B165" s="139"/>
      <c r="C165" s="139"/>
      <c r="D165" s="144"/>
      <c r="E165" s="140"/>
      <c r="F165" s="140"/>
    </row>
    <row r="166" ht="19.5" customHeight="1" spans="1:6">
      <c r="A166" s="149" t="s">
        <v>1511</v>
      </c>
      <c r="B166" s="139"/>
      <c r="C166" s="139"/>
      <c r="D166" s="144"/>
      <c r="E166" s="140"/>
      <c r="F166" s="140"/>
    </row>
    <row r="167" ht="19.5" customHeight="1" spans="1:6">
      <c r="A167" s="152" t="s">
        <v>1512</v>
      </c>
      <c r="B167" s="139"/>
      <c r="C167" s="139"/>
      <c r="D167" s="144"/>
      <c r="E167" s="140"/>
      <c r="F167" s="140"/>
    </row>
    <row r="168" ht="19.5" customHeight="1" spans="1:6">
      <c r="A168" s="152" t="s">
        <v>1513</v>
      </c>
      <c r="B168" s="139">
        <f>SUM(B169:B171)</f>
        <v>0</v>
      </c>
      <c r="C168" s="139">
        <f>SUM(C169:C171)</f>
        <v>0</v>
      </c>
      <c r="D168" s="139">
        <f>SUM(D169:D171)</f>
        <v>0</v>
      </c>
      <c r="E168" s="140">
        <f>SUM(E169:E171)</f>
        <v>0</v>
      </c>
      <c r="F168" s="140">
        <f>SUM(F169:F171)</f>
        <v>0</v>
      </c>
    </row>
    <row r="169" ht="19.5" customHeight="1" spans="1:6">
      <c r="A169" s="149" t="s">
        <v>884</v>
      </c>
      <c r="B169" s="139"/>
      <c r="C169" s="139"/>
      <c r="D169" s="144"/>
      <c r="E169" s="140"/>
      <c r="F169" s="140"/>
    </row>
    <row r="170" ht="19.5" customHeight="1" spans="1:6">
      <c r="A170" s="149" t="s">
        <v>1482</v>
      </c>
      <c r="B170" s="139"/>
      <c r="C170" s="139"/>
      <c r="D170" s="144"/>
      <c r="E170" s="140"/>
      <c r="F170" s="140"/>
    </row>
    <row r="171" ht="19.5" customHeight="1" spans="1:6">
      <c r="A171" s="149" t="s">
        <v>1514</v>
      </c>
      <c r="B171" s="139"/>
      <c r="C171" s="139"/>
      <c r="D171" s="144"/>
      <c r="E171" s="140"/>
      <c r="F171" s="140"/>
    </row>
    <row r="172" ht="19.5" customHeight="1" spans="1:6">
      <c r="A172" s="127" t="s">
        <v>1515</v>
      </c>
      <c r="B172" s="139">
        <f>B173</f>
        <v>0</v>
      </c>
      <c r="C172" s="139">
        <f>C173</f>
        <v>0</v>
      </c>
      <c r="D172" s="139">
        <f>D173</f>
        <v>0</v>
      </c>
      <c r="E172" s="140">
        <f>E173</f>
        <v>0</v>
      </c>
      <c r="F172" s="140">
        <f>F173</f>
        <v>0</v>
      </c>
    </row>
    <row r="173" ht="19.5" customHeight="1" spans="1:6">
      <c r="A173" s="152" t="s">
        <v>1516</v>
      </c>
      <c r="B173" s="139">
        <f>SUM(B174:B175)</f>
        <v>0</v>
      </c>
      <c r="C173" s="139">
        <f>SUM(C174:C175)</f>
        <v>0</v>
      </c>
      <c r="D173" s="139">
        <f>SUM(D174:D175)</f>
        <v>0</v>
      </c>
      <c r="E173" s="140">
        <f>SUM(E174:E175)</f>
        <v>0</v>
      </c>
      <c r="F173" s="140">
        <f>SUM(F174:F175)</f>
        <v>0</v>
      </c>
    </row>
    <row r="174" ht="19.5" customHeight="1" spans="1:6">
      <c r="A174" s="152" t="s">
        <v>1517</v>
      </c>
      <c r="B174" s="139"/>
      <c r="C174" s="139"/>
      <c r="D174" s="144"/>
      <c r="E174" s="140"/>
      <c r="F174" s="140"/>
    </row>
    <row r="175" ht="19.5" customHeight="1" spans="1:6">
      <c r="A175" s="152" t="s">
        <v>1518</v>
      </c>
      <c r="B175" s="139"/>
      <c r="C175" s="139"/>
      <c r="D175" s="144"/>
      <c r="E175" s="140"/>
      <c r="F175" s="140"/>
    </row>
    <row r="176" ht="19.5" customHeight="1" spans="1:6">
      <c r="A176" s="127" t="s">
        <v>1519</v>
      </c>
      <c r="B176" s="150">
        <f>B177+B181+B190</f>
        <v>0</v>
      </c>
      <c r="C176" s="150">
        <f>C177+C181+C190</f>
        <v>25600</v>
      </c>
      <c r="D176" s="150">
        <f>D177+D181+D190</f>
        <v>26140</v>
      </c>
      <c r="E176" s="151">
        <f>E177+E181+E190</f>
        <v>0</v>
      </c>
      <c r="F176" s="151">
        <f>F177+F181+F190</f>
        <v>10.0028</v>
      </c>
    </row>
    <row r="177" ht="19.5" customHeight="1" spans="1:6">
      <c r="A177" s="152" t="s">
        <v>1520</v>
      </c>
      <c r="B177" s="139">
        <f>SUM(B178:B180)</f>
        <v>0</v>
      </c>
      <c r="C177" s="139">
        <f>SUM(C178:C180)</f>
        <v>25600</v>
      </c>
      <c r="D177" s="139">
        <f>SUM(D178:D180)</f>
        <v>25600</v>
      </c>
      <c r="E177" s="140">
        <f>SUM(E178:E180)</f>
        <v>0</v>
      </c>
      <c r="F177" s="140">
        <f>SUM(F178:F180)</f>
        <v>10.6364</v>
      </c>
    </row>
    <row r="178" ht="19.5" customHeight="1" spans="1:6">
      <c r="A178" s="152" t="s">
        <v>1521</v>
      </c>
      <c r="B178" s="139"/>
      <c r="C178" s="139"/>
      <c r="D178" s="144"/>
      <c r="E178" s="140"/>
      <c r="F178" s="140"/>
    </row>
    <row r="179" ht="19.5" customHeight="1" spans="1:6">
      <c r="A179" s="152" t="s">
        <v>1522</v>
      </c>
      <c r="B179" s="139"/>
      <c r="C179" s="139">
        <v>25600</v>
      </c>
      <c r="D179" s="144">
        <v>25600</v>
      </c>
      <c r="E179" s="140">
        <v>0</v>
      </c>
      <c r="F179" s="140">
        <v>10.6364</v>
      </c>
    </row>
    <row r="180" ht="19.5" customHeight="1" spans="1:6">
      <c r="A180" s="152" t="s">
        <v>1523</v>
      </c>
      <c r="B180" s="139"/>
      <c r="C180" s="139"/>
      <c r="D180" s="144"/>
      <c r="E180" s="140"/>
      <c r="F180" s="140"/>
    </row>
    <row r="181" ht="19.5" customHeight="1" spans="1:6">
      <c r="A181" s="152" t="s">
        <v>1524</v>
      </c>
      <c r="B181" s="139">
        <f>SUM(B182:B189)</f>
        <v>0</v>
      </c>
      <c r="C181" s="139">
        <f>SUM(C182:C189)</f>
        <v>0</v>
      </c>
      <c r="D181" s="139">
        <f>SUM(D182:D189)</f>
        <v>0</v>
      </c>
      <c r="E181" s="140">
        <f>SUM(E182:E189)</f>
        <v>0</v>
      </c>
      <c r="F181" s="140">
        <f>SUM(F182:F189)</f>
        <v>0</v>
      </c>
    </row>
    <row r="182" ht="19.5" customHeight="1" spans="1:6">
      <c r="A182" s="152" t="s">
        <v>1525</v>
      </c>
      <c r="B182" s="139"/>
      <c r="C182" s="139"/>
      <c r="D182" s="144"/>
      <c r="E182" s="140"/>
      <c r="F182" s="140"/>
    </row>
    <row r="183" ht="19.5" customHeight="1" spans="1:6">
      <c r="A183" s="152" t="s">
        <v>1526</v>
      </c>
      <c r="B183" s="139"/>
      <c r="C183" s="139"/>
      <c r="D183" s="144"/>
      <c r="E183" s="140"/>
      <c r="F183" s="140"/>
    </row>
    <row r="184" ht="19.5" customHeight="1" spans="1:6">
      <c r="A184" s="152" t="s">
        <v>1527</v>
      </c>
      <c r="B184" s="139"/>
      <c r="C184" s="139"/>
      <c r="D184" s="144"/>
      <c r="E184" s="140"/>
      <c r="F184" s="140"/>
    </row>
    <row r="185" ht="19.5" customHeight="1" spans="1:6">
      <c r="A185" s="152" t="s">
        <v>1528</v>
      </c>
      <c r="B185" s="139"/>
      <c r="C185" s="139"/>
      <c r="D185" s="144"/>
      <c r="E185" s="140"/>
      <c r="F185" s="140"/>
    </row>
    <row r="186" ht="19.5" customHeight="1" spans="1:6">
      <c r="A186" s="152" t="s">
        <v>1529</v>
      </c>
      <c r="B186" s="139"/>
      <c r="C186" s="139"/>
      <c r="D186" s="144"/>
      <c r="E186" s="140"/>
      <c r="F186" s="140"/>
    </row>
    <row r="187" ht="19.5" customHeight="1" spans="1:6">
      <c r="A187" s="152" t="s">
        <v>1530</v>
      </c>
      <c r="B187" s="139"/>
      <c r="C187" s="139"/>
      <c r="D187" s="144"/>
      <c r="E187" s="140"/>
      <c r="F187" s="140"/>
    </row>
    <row r="188" ht="19.5" customHeight="1" spans="1:6">
      <c r="A188" s="152" t="s">
        <v>1531</v>
      </c>
      <c r="B188" s="139"/>
      <c r="C188" s="139"/>
      <c r="D188" s="144"/>
      <c r="E188" s="140"/>
      <c r="F188" s="140"/>
    </row>
    <row r="189" ht="19.5" customHeight="1" spans="1:6">
      <c r="A189" s="152" t="s">
        <v>1532</v>
      </c>
      <c r="B189" s="139"/>
      <c r="C189" s="139"/>
      <c r="D189" s="144"/>
      <c r="E189" s="140"/>
      <c r="F189" s="140"/>
    </row>
    <row r="190" ht="19.5" customHeight="1" spans="1:6">
      <c r="A190" s="152" t="s">
        <v>1533</v>
      </c>
      <c r="B190" s="139">
        <f>SUM(B191:B200)</f>
        <v>0</v>
      </c>
      <c r="C190" s="139">
        <f>SUM(C191:C200)</f>
        <v>0</v>
      </c>
      <c r="D190" s="139">
        <f>SUM(D191:D200)</f>
        <v>540</v>
      </c>
      <c r="E190" s="140">
        <f>SUM(E191:E200)</f>
        <v>0</v>
      </c>
      <c r="F190" s="140">
        <v>-0.6336</v>
      </c>
    </row>
    <row r="191" ht="19.5" customHeight="1" spans="1:6">
      <c r="A191" s="152" t="s">
        <v>1534</v>
      </c>
      <c r="B191" s="139"/>
      <c r="C191" s="139"/>
      <c r="D191" s="144">
        <v>268</v>
      </c>
      <c r="E191" s="140">
        <v>0</v>
      </c>
      <c r="F191" s="140">
        <v>-0.6551</v>
      </c>
    </row>
    <row r="192" ht="19.5" customHeight="1" spans="1:6">
      <c r="A192" s="152" t="s">
        <v>1535</v>
      </c>
      <c r="B192" s="139"/>
      <c r="C192" s="139"/>
      <c r="D192" s="144">
        <v>5</v>
      </c>
      <c r="E192" s="140">
        <v>0</v>
      </c>
      <c r="F192" s="140">
        <v>-0.9844</v>
      </c>
    </row>
    <row r="193" ht="19.5" customHeight="1" spans="1:6">
      <c r="A193" s="152" t="s">
        <v>1536</v>
      </c>
      <c r="B193" s="139"/>
      <c r="C193" s="139"/>
      <c r="D193" s="144">
        <v>39</v>
      </c>
      <c r="E193" s="140">
        <v>0</v>
      </c>
      <c r="F193" s="140">
        <v>0</v>
      </c>
    </row>
    <row r="194" ht="19.5" customHeight="1" spans="1:6">
      <c r="A194" s="152" t="s">
        <v>1537</v>
      </c>
      <c r="B194" s="139"/>
      <c r="C194" s="139"/>
      <c r="D194" s="144"/>
      <c r="E194" s="140"/>
      <c r="F194" s="140"/>
    </row>
    <row r="195" ht="19.5" customHeight="1" spans="1:6">
      <c r="A195" s="152" t="s">
        <v>1538</v>
      </c>
      <c r="B195" s="139"/>
      <c r="C195" s="139"/>
      <c r="D195" s="144">
        <v>52</v>
      </c>
      <c r="E195" s="140">
        <v>0</v>
      </c>
      <c r="F195" s="140">
        <v>-0.2</v>
      </c>
    </row>
    <row r="196" ht="19.5" customHeight="1" spans="1:6">
      <c r="A196" s="152" t="s">
        <v>1539</v>
      </c>
      <c r="B196" s="139"/>
      <c r="C196" s="139"/>
      <c r="D196" s="144"/>
      <c r="E196" s="140"/>
      <c r="F196" s="140"/>
    </row>
    <row r="197" ht="19.5" customHeight="1" spans="1:6">
      <c r="A197" s="152" t="s">
        <v>1540</v>
      </c>
      <c r="B197" s="139"/>
      <c r="C197" s="139"/>
      <c r="D197" s="144"/>
      <c r="E197" s="140"/>
      <c r="F197" s="140"/>
    </row>
    <row r="198" ht="19.5" customHeight="1" spans="1:6">
      <c r="A198" s="152" t="s">
        <v>1541</v>
      </c>
      <c r="B198" s="139"/>
      <c r="C198" s="139"/>
      <c r="D198" s="144"/>
      <c r="E198" s="140"/>
      <c r="F198" s="140"/>
    </row>
    <row r="199" ht="19.5" customHeight="1" spans="1:6">
      <c r="A199" s="152" t="s">
        <v>1542</v>
      </c>
      <c r="B199" s="139"/>
      <c r="C199" s="139"/>
      <c r="D199" s="144">
        <v>116</v>
      </c>
      <c r="E199" s="140">
        <v>0</v>
      </c>
      <c r="F199" s="140">
        <v>1.7619</v>
      </c>
    </row>
    <row r="200" ht="19.5" customHeight="1" spans="1:6">
      <c r="A200" s="152" t="s">
        <v>1543</v>
      </c>
      <c r="B200" s="139"/>
      <c r="C200" s="139"/>
      <c r="D200" s="144">
        <v>60</v>
      </c>
      <c r="E200" s="140">
        <v>0</v>
      </c>
      <c r="F200" s="140">
        <v>-0.7778</v>
      </c>
    </row>
    <row r="201" ht="19.5" customHeight="1" spans="1:6">
      <c r="A201" s="127" t="s">
        <v>1544</v>
      </c>
      <c r="B201" s="150">
        <f>B202</f>
        <v>1153</v>
      </c>
      <c r="C201" s="150">
        <f>C202</f>
        <v>1153</v>
      </c>
      <c r="D201" s="150">
        <f>D202</f>
        <v>1154</v>
      </c>
      <c r="E201" s="151">
        <f>E202</f>
        <v>0</v>
      </c>
      <c r="F201" s="151">
        <f>F202</f>
        <v>0.7301</v>
      </c>
    </row>
    <row r="202" ht="19.5" customHeight="1" spans="1:6">
      <c r="A202" s="125" t="s">
        <v>1545</v>
      </c>
      <c r="B202" s="139">
        <f>SUM(B203:B218)</f>
        <v>1153</v>
      </c>
      <c r="C202" s="139">
        <f>SUM(C203:C218)</f>
        <v>1153</v>
      </c>
      <c r="D202" s="139">
        <f>SUM(D203:D218)</f>
        <v>1154</v>
      </c>
      <c r="E202" s="140">
        <f>SUM(E203:E218)</f>
        <v>0</v>
      </c>
      <c r="F202" s="140">
        <f>SUM(F203:F218)</f>
        <v>0.7301</v>
      </c>
    </row>
    <row r="203" ht="19.5" customHeight="1" spans="1:6">
      <c r="A203" s="107" t="s">
        <v>1546</v>
      </c>
      <c r="B203" s="139"/>
      <c r="C203" s="139"/>
      <c r="D203" s="144"/>
      <c r="E203" s="140"/>
      <c r="F203" s="140"/>
    </row>
    <row r="204" ht="19.5" customHeight="1" spans="1:6">
      <c r="A204" s="107" t="s">
        <v>1547</v>
      </c>
      <c r="B204" s="139"/>
      <c r="C204" s="139"/>
      <c r="D204" s="144"/>
      <c r="E204" s="140"/>
      <c r="F204" s="140"/>
    </row>
    <row r="205" ht="19.5" customHeight="1" spans="1:6">
      <c r="A205" s="107" t="s">
        <v>1548</v>
      </c>
      <c r="B205" s="139"/>
      <c r="C205" s="139"/>
      <c r="D205" s="144"/>
      <c r="E205" s="140"/>
      <c r="F205" s="140"/>
    </row>
    <row r="206" ht="19.5" customHeight="1" spans="1:6">
      <c r="A206" s="107" t="s">
        <v>1549</v>
      </c>
      <c r="B206" s="139"/>
      <c r="C206" s="139"/>
      <c r="D206" s="144">
        <v>1154</v>
      </c>
      <c r="E206" s="140">
        <v>0</v>
      </c>
      <c r="F206" s="140">
        <v>0.7301</v>
      </c>
    </row>
    <row r="207" ht="19.5" customHeight="1" spans="1:6">
      <c r="A207" s="107" t="s">
        <v>1550</v>
      </c>
      <c r="B207" s="139"/>
      <c r="C207" s="139"/>
      <c r="D207" s="144"/>
      <c r="E207" s="140"/>
      <c r="F207" s="140"/>
    </row>
    <row r="208" ht="19.5" customHeight="1" spans="1:6">
      <c r="A208" s="107" t="s">
        <v>1551</v>
      </c>
      <c r="B208" s="139"/>
      <c r="C208" s="139"/>
      <c r="D208" s="144"/>
      <c r="E208" s="140"/>
      <c r="F208" s="140"/>
    </row>
    <row r="209" ht="19.5" customHeight="1" spans="1:6">
      <c r="A209" s="107" t="s">
        <v>1552</v>
      </c>
      <c r="B209" s="139"/>
      <c r="C209" s="139"/>
      <c r="D209" s="144"/>
      <c r="E209" s="140"/>
      <c r="F209" s="140"/>
    </row>
    <row r="210" ht="19.5" customHeight="1" spans="1:6">
      <c r="A210" s="107" t="s">
        <v>1553</v>
      </c>
      <c r="B210" s="139"/>
      <c r="C210" s="139"/>
      <c r="D210" s="144"/>
      <c r="E210" s="140"/>
      <c r="F210" s="140"/>
    </row>
    <row r="211" ht="19.5" customHeight="1" spans="1:6">
      <c r="A211" s="107" t="s">
        <v>1554</v>
      </c>
      <c r="B211" s="139"/>
      <c r="C211" s="139"/>
      <c r="D211" s="144"/>
      <c r="E211" s="140"/>
      <c r="F211" s="140"/>
    </row>
    <row r="212" ht="19.5" customHeight="1" spans="1:6">
      <c r="A212" s="107" t="s">
        <v>1555</v>
      </c>
      <c r="B212" s="139"/>
      <c r="C212" s="139"/>
      <c r="D212" s="144"/>
      <c r="E212" s="140"/>
      <c r="F212" s="140"/>
    </row>
    <row r="213" ht="19.5" customHeight="1" spans="1:6">
      <c r="A213" s="107" t="s">
        <v>1556</v>
      </c>
      <c r="B213" s="139"/>
      <c r="C213" s="139"/>
      <c r="D213" s="144"/>
      <c r="E213" s="140"/>
      <c r="F213" s="140"/>
    </row>
    <row r="214" ht="19.5" customHeight="1" spans="1:6">
      <c r="A214" s="107" t="s">
        <v>1557</v>
      </c>
      <c r="B214" s="139"/>
      <c r="C214" s="139"/>
      <c r="D214" s="144"/>
      <c r="E214" s="140"/>
      <c r="F214" s="140"/>
    </row>
    <row r="215" ht="19.5" customHeight="1" spans="1:6">
      <c r="A215" s="107" t="s">
        <v>1558</v>
      </c>
      <c r="B215" s="139"/>
      <c r="C215" s="139"/>
      <c r="D215" s="144"/>
      <c r="E215" s="140"/>
      <c r="F215" s="140"/>
    </row>
    <row r="216" ht="19.5" customHeight="1" spans="1:6">
      <c r="A216" s="107" t="s">
        <v>1559</v>
      </c>
      <c r="B216" s="97"/>
      <c r="C216" s="97"/>
      <c r="D216" s="144"/>
      <c r="E216" s="140"/>
      <c r="F216" s="140"/>
    </row>
    <row r="217" ht="19.5" customHeight="1" spans="1:6">
      <c r="A217" s="107" t="s">
        <v>1560</v>
      </c>
      <c r="B217" s="97"/>
      <c r="C217" s="97"/>
      <c r="D217" s="144"/>
      <c r="E217" s="140"/>
      <c r="F217" s="140"/>
    </row>
    <row r="218" ht="19.5" customHeight="1" spans="1:6">
      <c r="A218" s="107" t="s">
        <v>1561</v>
      </c>
      <c r="B218" s="97">
        <v>1153</v>
      </c>
      <c r="C218" s="97">
        <v>1153</v>
      </c>
      <c r="D218" s="144">
        <v>0</v>
      </c>
      <c r="E218" s="140">
        <v>0</v>
      </c>
      <c r="F218" s="140">
        <v>0</v>
      </c>
    </row>
    <row r="219" ht="19.5" customHeight="1" spans="1:6">
      <c r="A219" s="127" t="s">
        <v>1562</v>
      </c>
      <c r="B219" s="157">
        <f>SUM(B220:B234)</f>
        <v>0</v>
      </c>
      <c r="C219" s="157">
        <f>SUM(C220:C234)</f>
        <v>0</v>
      </c>
      <c r="D219" s="157">
        <f>SUM(D220:D234)</f>
        <v>0</v>
      </c>
      <c r="E219" s="158">
        <f>SUM(E220:E234)</f>
        <v>0</v>
      </c>
      <c r="F219" s="158">
        <f>SUM(F220:F234)</f>
        <v>0</v>
      </c>
    </row>
    <row r="220" ht="19.5" customHeight="1" spans="1:6">
      <c r="A220" s="107" t="s">
        <v>1563</v>
      </c>
      <c r="B220" s="97"/>
      <c r="C220" s="97"/>
      <c r="D220" s="144"/>
      <c r="E220" s="140"/>
      <c r="F220" s="140"/>
    </row>
    <row r="221" ht="19.5" customHeight="1" spans="1:6">
      <c r="A221" s="107" t="s">
        <v>1564</v>
      </c>
      <c r="B221" s="97"/>
      <c r="C221" s="97"/>
      <c r="D221" s="144"/>
      <c r="E221" s="140"/>
      <c r="F221" s="140"/>
    </row>
    <row r="222" ht="19.5" customHeight="1" spans="1:6">
      <c r="A222" s="107" t="s">
        <v>1565</v>
      </c>
      <c r="B222" s="97"/>
      <c r="C222" s="97"/>
      <c r="D222" s="144"/>
      <c r="E222" s="140"/>
      <c r="F222" s="140"/>
    </row>
    <row r="223" ht="19.5" customHeight="1" spans="1:6">
      <c r="A223" s="107" t="s">
        <v>1566</v>
      </c>
      <c r="B223" s="97"/>
      <c r="C223" s="97"/>
      <c r="D223" s="144"/>
      <c r="E223" s="140"/>
      <c r="F223" s="140"/>
    </row>
    <row r="224" ht="19.5" customHeight="1" spans="1:6">
      <c r="A224" s="107" t="s">
        <v>1567</v>
      </c>
      <c r="B224" s="97"/>
      <c r="C224" s="97"/>
      <c r="D224" s="144"/>
      <c r="E224" s="140"/>
      <c r="F224" s="140"/>
    </row>
    <row r="225" ht="19.5" customHeight="1" spans="1:6">
      <c r="A225" s="107" t="s">
        <v>1568</v>
      </c>
      <c r="B225" s="97"/>
      <c r="C225" s="97"/>
      <c r="D225" s="144"/>
      <c r="E225" s="140"/>
      <c r="F225" s="140"/>
    </row>
    <row r="226" ht="19.5" customHeight="1" spans="1:6">
      <c r="A226" s="107" t="s">
        <v>1569</v>
      </c>
      <c r="B226" s="97"/>
      <c r="C226" s="97"/>
      <c r="D226" s="144"/>
      <c r="E226" s="140"/>
      <c r="F226" s="140"/>
    </row>
    <row r="227" ht="19.5" customHeight="1" spans="1:6">
      <c r="A227" s="107" t="s">
        <v>1570</v>
      </c>
      <c r="B227" s="97"/>
      <c r="C227" s="97"/>
      <c r="D227" s="144"/>
      <c r="E227" s="140"/>
      <c r="F227" s="140"/>
    </row>
    <row r="228" ht="19.5" customHeight="1" spans="1:6">
      <c r="A228" s="107" t="s">
        <v>1571</v>
      </c>
      <c r="B228" s="97"/>
      <c r="C228" s="97"/>
      <c r="D228" s="144"/>
      <c r="E228" s="140"/>
      <c r="F228" s="140"/>
    </row>
    <row r="229" ht="19.5" customHeight="1" spans="1:6">
      <c r="A229" s="107" t="s">
        <v>1572</v>
      </c>
      <c r="B229" s="97"/>
      <c r="C229" s="97"/>
      <c r="D229" s="144"/>
      <c r="E229" s="140"/>
      <c r="F229" s="140"/>
    </row>
    <row r="230" ht="19.5" customHeight="1" spans="1:6">
      <c r="A230" s="107" t="s">
        <v>1573</v>
      </c>
      <c r="B230" s="97"/>
      <c r="C230" s="97"/>
      <c r="D230" s="144"/>
      <c r="E230" s="140"/>
      <c r="F230" s="140"/>
    </row>
    <row r="231" ht="19.5" customHeight="1" spans="1:6">
      <c r="A231" s="107" t="s">
        <v>1574</v>
      </c>
      <c r="B231" s="97"/>
      <c r="C231" s="97"/>
      <c r="D231" s="144"/>
      <c r="E231" s="140"/>
      <c r="F231" s="140"/>
    </row>
    <row r="232" ht="19.5" customHeight="1" spans="1:6">
      <c r="A232" s="107" t="s">
        <v>1575</v>
      </c>
      <c r="B232" s="97"/>
      <c r="C232" s="97"/>
      <c r="D232" s="144"/>
      <c r="E232" s="140"/>
      <c r="F232" s="140"/>
    </row>
    <row r="233" ht="19.5" customHeight="1" spans="1:6">
      <c r="A233" s="107" t="s">
        <v>1576</v>
      </c>
      <c r="B233" s="97"/>
      <c r="C233" s="97"/>
      <c r="D233" s="144"/>
      <c r="E233" s="140"/>
      <c r="F233" s="140"/>
    </row>
    <row r="234" ht="19.5" customHeight="1" spans="1:6">
      <c r="A234" s="107" t="s">
        <v>1577</v>
      </c>
      <c r="B234" s="97"/>
      <c r="C234" s="97"/>
      <c r="D234" s="144"/>
      <c r="E234" s="140"/>
      <c r="F234" s="140"/>
    </row>
    <row r="235" ht="19.5" customHeight="1" spans="1:6">
      <c r="A235" s="107" t="s">
        <v>1578</v>
      </c>
      <c r="B235" s="97"/>
      <c r="C235" s="97"/>
      <c r="D235" s="144"/>
      <c r="E235" s="140"/>
      <c r="F235" s="140"/>
    </row>
    <row r="236" ht="19.5" customHeight="1" spans="1:6">
      <c r="A236" s="127" t="s">
        <v>1579</v>
      </c>
      <c r="B236" s="157">
        <f>B237+B250</f>
        <v>0</v>
      </c>
      <c r="C236" s="157">
        <f>C237+C250</f>
        <v>5500</v>
      </c>
      <c r="D236" s="157">
        <f>D237+D250</f>
        <v>5500</v>
      </c>
      <c r="E236" s="158">
        <f>E237+E250</f>
        <v>0</v>
      </c>
      <c r="F236" s="158">
        <f>F237+F250</f>
        <v>0</v>
      </c>
    </row>
    <row r="237" ht="19.5" customHeight="1" spans="1:6">
      <c r="A237" s="125" t="s">
        <v>1202</v>
      </c>
      <c r="B237" s="97">
        <f>SUM(B238:B249)</f>
        <v>0</v>
      </c>
      <c r="C237" s="97">
        <f>SUM(C238:C249)</f>
        <v>3870</v>
      </c>
      <c r="D237" s="97">
        <f>SUM(D238:D249)</f>
        <v>3870</v>
      </c>
      <c r="E237" s="98">
        <f>SUM(E238:E249)</f>
        <v>0</v>
      </c>
      <c r="F237" s="98">
        <f>SUM(F238:F249)</f>
        <v>0</v>
      </c>
    </row>
    <row r="238" ht="19.5" customHeight="1" spans="1:6">
      <c r="A238" s="107" t="s">
        <v>1580</v>
      </c>
      <c r="B238" s="97"/>
      <c r="C238" s="97"/>
      <c r="D238" s="144"/>
      <c r="E238" s="140"/>
      <c r="F238" s="140"/>
    </row>
    <row r="239" ht="19.5" customHeight="1" spans="1:6">
      <c r="A239" s="107" t="s">
        <v>1581</v>
      </c>
      <c r="B239" s="97"/>
      <c r="C239" s="97"/>
      <c r="D239" s="144"/>
      <c r="E239" s="140"/>
      <c r="F239" s="140"/>
    </row>
    <row r="240" ht="19.5" customHeight="1" spans="1:6">
      <c r="A240" s="107" t="s">
        <v>1582</v>
      </c>
      <c r="B240" s="97"/>
      <c r="C240" s="97"/>
      <c r="D240" s="144"/>
      <c r="E240" s="140"/>
      <c r="F240" s="140"/>
    </row>
    <row r="241" ht="19.5" customHeight="1" spans="1:6">
      <c r="A241" s="107" t="s">
        <v>1583</v>
      </c>
      <c r="B241" s="97"/>
      <c r="C241" s="97"/>
      <c r="D241" s="144"/>
      <c r="E241" s="140"/>
      <c r="F241" s="140"/>
    </row>
    <row r="242" ht="19.5" customHeight="1" spans="1:6">
      <c r="A242" s="107" t="s">
        <v>1584</v>
      </c>
      <c r="B242" s="97"/>
      <c r="C242" s="97"/>
      <c r="D242" s="144"/>
      <c r="E242" s="140"/>
      <c r="F242" s="140"/>
    </row>
    <row r="243" ht="19.5" customHeight="1" spans="1:6">
      <c r="A243" s="107" t="s">
        <v>1585</v>
      </c>
      <c r="B243" s="97"/>
      <c r="C243" s="97"/>
      <c r="D243" s="144"/>
      <c r="E243" s="140"/>
      <c r="F243" s="140"/>
    </row>
    <row r="244" ht="19.5" customHeight="1" spans="1:6">
      <c r="A244" s="107" t="s">
        <v>1586</v>
      </c>
      <c r="B244" s="97"/>
      <c r="C244" s="97"/>
      <c r="D244" s="144"/>
      <c r="E244" s="140"/>
      <c r="F244" s="140"/>
    </row>
    <row r="245" ht="19.5" customHeight="1" spans="1:6">
      <c r="A245" s="107" t="s">
        <v>1587</v>
      </c>
      <c r="B245" s="97"/>
      <c r="C245" s="97"/>
      <c r="D245" s="144"/>
      <c r="E245" s="140"/>
      <c r="F245" s="140"/>
    </row>
    <row r="246" ht="19.5" customHeight="1" spans="1:6">
      <c r="A246" s="107" t="s">
        <v>1588</v>
      </c>
      <c r="B246" s="97"/>
      <c r="C246" s="97">
        <v>3670</v>
      </c>
      <c r="D246" s="144">
        <v>3670</v>
      </c>
      <c r="E246" s="140">
        <v>0</v>
      </c>
      <c r="F246" s="140">
        <v>0</v>
      </c>
    </row>
    <row r="247" ht="19.5" customHeight="1" spans="1:6">
      <c r="A247" s="107" t="s">
        <v>1589</v>
      </c>
      <c r="B247" s="97"/>
      <c r="C247" s="97"/>
      <c r="D247" s="144"/>
      <c r="E247" s="140"/>
      <c r="F247" s="140"/>
    </row>
    <row r="248" ht="19.5" customHeight="1" spans="1:6">
      <c r="A248" s="107" t="s">
        <v>1590</v>
      </c>
      <c r="B248" s="97"/>
      <c r="C248" s="97"/>
      <c r="D248" s="144"/>
      <c r="E248" s="140"/>
      <c r="F248" s="140"/>
    </row>
    <row r="249" ht="19.5" customHeight="1" spans="1:6">
      <c r="A249" s="107" t="s">
        <v>1591</v>
      </c>
      <c r="B249" s="97"/>
      <c r="C249" s="97">
        <v>200</v>
      </c>
      <c r="D249" s="144">
        <v>200</v>
      </c>
      <c r="E249" s="140">
        <v>0</v>
      </c>
      <c r="F249" s="140">
        <v>0</v>
      </c>
    </row>
    <row r="250" ht="19.5" customHeight="1" spans="1:6">
      <c r="A250" s="125" t="s">
        <v>1592</v>
      </c>
      <c r="B250" s="97">
        <f>SUM(B251:B256)</f>
        <v>0</v>
      </c>
      <c r="C250" s="97">
        <f>SUM(C251:C256)</f>
        <v>1630</v>
      </c>
      <c r="D250" s="97">
        <f>SUM(D251:D256)</f>
        <v>1630</v>
      </c>
      <c r="E250" s="98">
        <f>SUM(E251:E256)</f>
        <v>0</v>
      </c>
      <c r="F250" s="98">
        <f>SUM(F251:F256)</f>
        <v>0</v>
      </c>
    </row>
    <row r="251" ht="19.5" customHeight="1" spans="1:6">
      <c r="A251" s="107" t="s">
        <v>966</v>
      </c>
      <c r="B251" s="97"/>
      <c r="C251" s="97"/>
      <c r="D251" s="144"/>
      <c r="E251" s="140"/>
      <c r="F251" s="140"/>
    </row>
    <row r="252" ht="19.5" customHeight="1" spans="1:6">
      <c r="A252" s="107" t="s">
        <v>1593</v>
      </c>
      <c r="B252" s="97"/>
      <c r="C252" s="97"/>
      <c r="D252" s="144"/>
      <c r="E252" s="140"/>
      <c r="F252" s="140"/>
    </row>
    <row r="253" ht="19.5" customHeight="1" spans="1:6">
      <c r="A253" s="107" t="s">
        <v>866</v>
      </c>
      <c r="B253" s="97"/>
      <c r="C253" s="97"/>
      <c r="D253" s="144"/>
      <c r="E253" s="140"/>
      <c r="F253" s="140"/>
    </row>
    <row r="254" ht="19.5" customHeight="1" spans="1:6">
      <c r="A254" s="107" t="s">
        <v>1594</v>
      </c>
      <c r="B254" s="97"/>
      <c r="C254" s="97">
        <v>330</v>
      </c>
      <c r="D254" s="144">
        <v>330</v>
      </c>
      <c r="E254" s="140">
        <v>0</v>
      </c>
      <c r="F254" s="140">
        <v>0</v>
      </c>
    </row>
    <row r="255" ht="19.5" customHeight="1" spans="1:6">
      <c r="A255" s="107" t="s">
        <v>1595</v>
      </c>
      <c r="B255" s="97"/>
      <c r="C255" s="97"/>
      <c r="D255" s="144"/>
      <c r="E255" s="140"/>
      <c r="F255" s="140"/>
    </row>
    <row r="256" ht="19.5" customHeight="1" spans="1:6">
      <c r="A256" s="107" t="s">
        <v>1596</v>
      </c>
      <c r="B256" s="97"/>
      <c r="C256" s="97">
        <v>1300</v>
      </c>
      <c r="D256" s="144">
        <v>1300</v>
      </c>
      <c r="E256" s="140">
        <v>0</v>
      </c>
      <c r="F256" s="140">
        <v>0</v>
      </c>
    </row>
    <row r="257" ht="19.5" customHeight="1" spans="1:6">
      <c r="A257" s="159" t="s">
        <v>1181</v>
      </c>
      <c r="B257" s="160">
        <f>B219+B201+B176+B172+B120+B104+B49+B38+B26+B10+B6+B236</f>
        <v>67490</v>
      </c>
      <c r="C257" s="160">
        <f>C219+C201+C176+C172+C120+C104+C49+C38+C26+C10+C6+C236</f>
        <v>98590</v>
      </c>
      <c r="D257" s="160">
        <f>D219+D201+D176+D172+D120+D104+D49+D38+D26+D10+D6+D236</f>
        <v>104260</v>
      </c>
      <c r="E257" s="151">
        <f>D257/C257</f>
        <v>1.05751090374277</v>
      </c>
      <c r="F257" s="151">
        <v>1.4883</v>
      </c>
    </row>
    <row r="258" spans="2:6">
      <c r="B258" s="161"/>
      <c r="C258" s="161"/>
      <c r="D258" s="162"/>
      <c r="E258" s="163"/>
      <c r="F258" s="163"/>
    </row>
  </sheetData>
  <sheetProtection formatCells="0" formatColumns="0" formatRows="0"/>
  <mergeCells count="1">
    <mergeCell ref="A2:F2"/>
  </mergeCells>
  <printOptions horizontalCentered="1"/>
  <pageMargins left="0.708661417322835" right="0.708661417322835" top="0.354330708661417" bottom="0.31496062992126" header="0.31496062992126" footer="0.31496062992126"/>
  <pageSetup paperSize="9" scale="10"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8"/>
  <sheetViews>
    <sheetView workbookViewId="0">
      <selection activeCell="I8" sqref="I8"/>
    </sheetView>
  </sheetViews>
  <sheetFormatPr defaultColWidth="12.1666666666667" defaultRowHeight="11.25" outlineLevelCol="5"/>
  <cols>
    <col min="1" max="1" width="75" customWidth="1"/>
    <col min="2" max="5" width="18.5" customWidth="1"/>
    <col min="6" max="6" width="18.5" style="87" customWidth="1"/>
    <col min="257" max="257" width="39.5" customWidth="1"/>
    <col min="258" max="258" width="16.3333333333333" customWidth="1"/>
    <col min="259" max="259" width="16" customWidth="1"/>
    <col min="260" max="260" width="14.3333333333333" customWidth="1"/>
    <col min="261" max="261" width="25.5" customWidth="1"/>
    <col min="262" max="262" width="28.6666666666667" customWidth="1"/>
    <col min="513" max="513" width="39.5" customWidth="1"/>
    <col min="514" max="514" width="16.3333333333333" customWidth="1"/>
    <col min="515" max="515" width="16" customWidth="1"/>
    <col min="516" max="516" width="14.3333333333333" customWidth="1"/>
    <col min="517" max="517" width="25.5" customWidth="1"/>
    <col min="518" max="518" width="28.6666666666667" customWidth="1"/>
    <col min="769" max="769" width="39.5" customWidth="1"/>
    <col min="770" max="770" width="16.3333333333333" customWidth="1"/>
    <col min="771" max="771" width="16" customWidth="1"/>
    <col min="772" max="772" width="14.3333333333333" customWidth="1"/>
    <col min="773" max="773" width="25.5" customWidth="1"/>
    <col min="774" max="774" width="28.6666666666667" customWidth="1"/>
    <col min="1025" max="1025" width="39.5" customWidth="1"/>
    <col min="1026" max="1026" width="16.3333333333333" customWidth="1"/>
    <col min="1027" max="1027" width="16" customWidth="1"/>
    <col min="1028" max="1028" width="14.3333333333333" customWidth="1"/>
    <col min="1029" max="1029" width="25.5" customWidth="1"/>
    <col min="1030" max="1030" width="28.6666666666667" customWidth="1"/>
    <col min="1281" max="1281" width="39.5" customWidth="1"/>
    <col min="1282" max="1282" width="16.3333333333333" customWidth="1"/>
    <col min="1283" max="1283" width="16" customWidth="1"/>
    <col min="1284" max="1284" width="14.3333333333333" customWidth="1"/>
    <col min="1285" max="1285" width="25.5" customWidth="1"/>
    <col min="1286" max="1286" width="28.6666666666667" customWidth="1"/>
    <col min="1537" max="1537" width="39.5" customWidth="1"/>
    <col min="1538" max="1538" width="16.3333333333333" customWidth="1"/>
    <col min="1539" max="1539" width="16" customWidth="1"/>
    <col min="1540" max="1540" width="14.3333333333333" customWidth="1"/>
    <col min="1541" max="1541" width="25.5" customWidth="1"/>
    <col min="1542" max="1542" width="28.6666666666667" customWidth="1"/>
    <col min="1793" max="1793" width="39.5" customWidth="1"/>
    <col min="1794" max="1794" width="16.3333333333333" customWidth="1"/>
    <col min="1795" max="1795" width="16" customWidth="1"/>
    <col min="1796" max="1796" width="14.3333333333333" customWidth="1"/>
    <col min="1797" max="1797" width="25.5" customWidth="1"/>
    <col min="1798" max="1798" width="28.6666666666667" customWidth="1"/>
    <col min="2049" max="2049" width="39.5" customWidth="1"/>
    <col min="2050" max="2050" width="16.3333333333333" customWidth="1"/>
    <col min="2051" max="2051" width="16" customWidth="1"/>
    <col min="2052" max="2052" width="14.3333333333333" customWidth="1"/>
    <col min="2053" max="2053" width="25.5" customWidth="1"/>
    <col min="2054" max="2054" width="28.6666666666667" customWidth="1"/>
    <col min="2305" max="2305" width="39.5" customWidth="1"/>
    <col min="2306" max="2306" width="16.3333333333333" customWidth="1"/>
    <col min="2307" max="2307" width="16" customWidth="1"/>
    <col min="2308" max="2308" width="14.3333333333333" customWidth="1"/>
    <col min="2309" max="2309" width="25.5" customWidth="1"/>
    <col min="2310" max="2310" width="28.6666666666667" customWidth="1"/>
    <col min="2561" max="2561" width="39.5" customWidth="1"/>
    <col min="2562" max="2562" width="16.3333333333333" customWidth="1"/>
    <col min="2563" max="2563" width="16" customWidth="1"/>
    <col min="2564" max="2564" width="14.3333333333333" customWidth="1"/>
    <col min="2565" max="2565" width="25.5" customWidth="1"/>
    <col min="2566" max="2566" width="28.6666666666667" customWidth="1"/>
    <col min="2817" max="2817" width="39.5" customWidth="1"/>
    <col min="2818" max="2818" width="16.3333333333333" customWidth="1"/>
    <col min="2819" max="2819" width="16" customWidth="1"/>
    <col min="2820" max="2820" width="14.3333333333333" customWidth="1"/>
    <col min="2821" max="2821" width="25.5" customWidth="1"/>
    <col min="2822" max="2822" width="28.6666666666667" customWidth="1"/>
    <col min="3073" max="3073" width="39.5" customWidth="1"/>
    <col min="3074" max="3074" width="16.3333333333333" customWidth="1"/>
    <col min="3075" max="3075" width="16" customWidth="1"/>
    <col min="3076" max="3076" width="14.3333333333333" customWidth="1"/>
    <col min="3077" max="3077" width="25.5" customWidth="1"/>
    <col min="3078" max="3078" width="28.6666666666667" customWidth="1"/>
    <col min="3329" max="3329" width="39.5" customWidth="1"/>
    <col min="3330" max="3330" width="16.3333333333333" customWidth="1"/>
    <col min="3331" max="3331" width="16" customWidth="1"/>
    <col min="3332" max="3332" width="14.3333333333333" customWidth="1"/>
    <col min="3333" max="3333" width="25.5" customWidth="1"/>
    <col min="3334" max="3334" width="28.6666666666667" customWidth="1"/>
    <col min="3585" max="3585" width="39.5" customWidth="1"/>
    <col min="3586" max="3586" width="16.3333333333333" customWidth="1"/>
    <col min="3587" max="3587" width="16" customWidth="1"/>
    <col min="3588" max="3588" width="14.3333333333333" customWidth="1"/>
    <col min="3589" max="3589" width="25.5" customWidth="1"/>
    <col min="3590" max="3590" width="28.6666666666667" customWidth="1"/>
    <col min="3841" max="3841" width="39.5" customWidth="1"/>
    <col min="3842" max="3842" width="16.3333333333333" customWidth="1"/>
    <col min="3843" max="3843" width="16" customWidth="1"/>
    <col min="3844" max="3844" width="14.3333333333333" customWidth="1"/>
    <col min="3845" max="3845" width="25.5" customWidth="1"/>
    <col min="3846" max="3846" width="28.6666666666667" customWidth="1"/>
    <col min="4097" max="4097" width="39.5" customWidth="1"/>
    <col min="4098" max="4098" width="16.3333333333333" customWidth="1"/>
    <col min="4099" max="4099" width="16" customWidth="1"/>
    <col min="4100" max="4100" width="14.3333333333333" customWidth="1"/>
    <col min="4101" max="4101" width="25.5" customWidth="1"/>
    <col min="4102" max="4102" width="28.6666666666667" customWidth="1"/>
    <col min="4353" max="4353" width="39.5" customWidth="1"/>
    <col min="4354" max="4354" width="16.3333333333333" customWidth="1"/>
    <col min="4355" max="4355" width="16" customWidth="1"/>
    <col min="4356" max="4356" width="14.3333333333333" customWidth="1"/>
    <col min="4357" max="4357" width="25.5" customWidth="1"/>
    <col min="4358" max="4358" width="28.6666666666667" customWidth="1"/>
    <col min="4609" max="4609" width="39.5" customWidth="1"/>
    <col min="4610" max="4610" width="16.3333333333333" customWidth="1"/>
    <col min="4611" max="4611" width="16" customWidth="1"/>
    <col min="4612" max="4612" width="14.3333333333333" customWidth="1"/>
    <col min="4613" max="4613" width="25.5" customWidth="1"/>
    <col min="4614" max="4614" width="28.6666666666667" customWidth="1"/>
    <col min="4865" max="4865" width="39.5" customWidth="1"/>
    <col min="4866" max="4866" width="16.3333333333333" customWidth="1"/>
    <col min="4867" max="4867" width="16" customWidth="1"/>
    <col min="4868" max="4868" width="14.3333333333333" customWidth="1"/>
    <col min="4869" max="4869" width="25.5" customWidth="1"/>
    <col min="4870" max="4870" width="28.6666666666667" customWidth="1"/>
    <col min="5121" max="5121" width="39.5" customWidth="1"/>
    <col min="5122" max="5122" width="16.3333333333333" customWidth="1"/>
    <col min="5123" max="5123" width="16" customWidth="1"/>
    <col min="5124" max="5124" width="14.3333333333333" customWidth="1"/>
    <col min="5125" max="5125" width="25.5" customWidth="1"/>
    <col min="5126" max="5126" width="28.6666666666667" customWidth="1"/>
    <col min="5377" max="5377" width="39.5" customWidth="1"/>
    <col min="5378" max="5378" width="16.3333333333333" customWidth="1"/>
    <col min="5379" max="5379" width="16" customWidth="1"/>
    <col min="5380" max="5380" width="14.3333333333333" customWidth="1"/>
    <col min="5381" max="5381" width="25.5" customWidth="1"/>
    <col min="5382" max="5382" width="28.6666666666667" customWidth="1"/>
    <col min="5633" max="5633" width="39.5" customWidth="1"/>
    <col min="5634" max="5634" width="16.3333333333333" customWidth="1"/>
    <col min="5635" max="5635" width="16" customWidth="1"/>
    <col min="5636" max="5636" width="14.3333333333333" customWidth="1"/>
    <col min="5637" max="5637" width="25.5" customWidth="1"/>
    <col min="5638" max="5638" width="28.6666666666667" customWidth="1"/>
    <col min="5889" max="5889" width="39.5" customWidth="1"/>
    <col min="5890" max="5890" width="16.3333333333333" customWidth="1"/>
    <col min="5891" max="5891" width="16" customWidth="1"/>
    <col min="5892" max="5892" width="14.3333333333333" customWidth="1"/>
    <col min="5893" max="5893" width="25.5" customWidth="1"/>
    <col min="5894" max="5894" width="28.6666666666667" customWidth="1"/>
    <col min="6145" max="6145" width="39.5" customWidth="1"/>
    <col min="6146" max="6146" width="16.3333333333333" customWidth="1"/>
    <col min="6147" max="6147" width="16" customWidth="1"/>
    <col min="6148" max="6148" width="14.3333333333333" customWidth="1"/>
    <col min="6149" max="6149" width="25.5" customWidth="1"/>
    <col min="6150" max="6150" width="28.6666666666667" customWidth="1"/>
    <col min="6401" max="6401" width="39.5" customWidth="1"/>
    <col min="6402" max="6402" width="16.3333333333333" customWidth="1"/>
    <col min="6403" max="6403" width="16" customWidth="1"/>
    <col min="6404" max="6404" width="14.3333333333333" customWidth="1"/>
    <col min="6405" max="6405" width="25.5" customWidth="1"/>
    <col min="6406" max="6406" width="28.6666666666667" customWidth="1"/>
    <col min="6657" max="6657" width="39.5" customWidth="1"/>
    <col min="6658" max="6658" width="16.3333333333333" customWidth="1"/>
    <col min="6659" max="6659" width="16" customWidth="1"/>
    <col min="6660" max="6660" width="14.3333333333333" customWidth="1"/>
    <col min="6661" max="6661" width="25.5" customWidth="1"/>
    <col min="6662" max="6662" width="28.6666666666667" customWidth="1"/>
    <col min="6913" max="6913" width="39.5" customWidth="1"/>
    <col min="6914" max="6914" width="16.3333333333333" customWidth="1"/>
    <col min="6915" max="6915" width="16" customWidth="1"/>
    <col min="6916" max="6916" width="14.3333333333333" customWidth="1"/>
    <col min="6917" max="6917" width="25.5" customWidth="1"/>
    <col min="6918" max="6918" width="28.6666666666667" customWidth="1"/>
    <col min="7169" max="7169" width="39.5" customWidth="1"/>
    <col min="7170" max="7170" width="16.3333333333333" customWidth="1"/>
    <col min="7171" max="7171" width="16" customWidth="1"/>
    <col min="7172" max="7172" width="14.3333333333333" customWidth="1"/>
    <col min="7173" max="7173" width="25.5" customWidth="1"/>
    <col min="7174" max="7174" width="28.6666666666667" customWidth="1"/>
    <col min="7425" max="7425" width="39.5" customWidth="1"/>
    <col min="7426" max="7426" width="16.3333333333333" customWidth="1"/>
    <col min="7427" max="7427" width="16" customWidth="1"/>
    <col min="7428" max="7428" width="14.3333333333333" customWidth="1"/>
    <col min="7429" max="7429" width="25.5" customWidth="1"/>
    <col min="7430" max="7430" width="28.6666666666667" customWidth="1"/>
    <col min="7681" max="7681" width="39.5" customWidth="1"/>
    <col min="7682" max="7682" width="16.3333333333333" customWidth="1"/>
    <col min="7683" max="7683" width="16" customWidth="1"/>
    <col min="7684" max="7684" width="14.3333333333333" customWidth="1"/>
    <col min="7685" max="7685" width="25.5" customWidth="1"/>
    <col min="7686" max="7686" width="28.6666666666667" customWidth="1"/>
    <col min="7937" max="7937" width="39.5" customWidth="1"/>
    <col min="7938" max="7938" width="16.3333333333333" customWidth="1"/>
    <col min="7939" max="7939" width="16" customWidth="1"/>
    <col min="7940" max="7940" width="14.3333333333333" customWidth="1"/>
    <col min="7941" max="7941" width="25.5" customWidth="1"/>
    <col min="7942" max="7942" width="28.6666666666667" customWidth="1"/>
    <col min="8193" max="8193" width="39.5" customWidth="1"/>
    <col min="8194" max="8194" width="16.3333333333333" customWidth="1"/>
    <col min="8195" max="8195" width="16" customWidth="1"/>
    <col min="8196" max="8196" width="14.3333333333333" customWidth="1"/>
    <col min="8197" max="8197" width="25.5" customWidth="1"/>
    <col min="8198" max="8198" width="28.6666666666667" customWidth="1"/>
    <col min="8449" max="8449" width="39.5" customWidth="1"/>
    <col min="8450" max="8450" width="16.3333333333333" customWidth="1"/>
    <col min="8451" max="8451" width="16" customWidth="1"/>
    <col min="8452" max="8452" width="14.3333333333333" customWidth="1"/>
    <col min="8453" max="8453" width="25.5" customWidth="1"/>
    <col min="8454" max="8454" width="28.6666666666667" customWidth="1"/>
    <col min="8705" max="8705" width="39.5" customWidth="1"/>
    <col min="8706" max="8706" width="16.3333333333333" customWidth="1"/>
    <col min="8707" max="8707" width="16" customWidth="1"/>
    <col min="8708" max="8708" width="14.3333333333333" customWidth="1"/>
    <col min="8709" max="8709" width="25.5" customWidth="1"/>
    <col min="8710" max="8710" width="28.6666666666667" customWidth="1"/>
    <col min="8961" max="8961" width="39.5" customWidth="1"/>
    <col min="8962" max="8962" width="16.3333333333333" customWidth="1"/>
    <col min="8963" max="8963" width="16" customWidth="1"/>
    <col min="8964" max="8964" width="14.3333333333333" customWidth="1"/>
    <col min="8965" max="8965" width="25.5" customWidth="1"/>
    <col min="8966" max="8966" width="28.6666666666667" customWidth="1"/>
    <col min="9217" max="9217" width="39.5" customWidth="1"/>
    <col min="9218" max="9218" width="16.3333333333333" customWidth="1"/>
    <col min="9219" max="9219" width="16" customWidth="1"/>
    <col min="9220" max="9220" width="14.3333333333333" customWidth="1"/>
    <col min="9221" max="9221" width="25.5" customWidth="1"/>
    <col min="9222" max="9222" width="28.6666666666667" customWidth="1"/>
    <col min="9473" max="9473" width="39.5" customWidth="1"/>
    <col min="9474" max="9474" width="16.3333333333333" customWidth="1"/>
    <col min="9475" max="9475" width="16" customWidth="1"/>
    <col min="9476" max="9476" width="14.3333333333333" customWidth="1"/>
    <col min="9477" max="9477" width="25.5" customWidth="1"/>
    <col min="9478" max="9478" width="28.6666666666667" customWidth="1"/>
    <col min="9729" max="9729" width="39.5" customWidth="1"/>
    <col min="9730" max="9730" width="16.3333333333333" customWidth="1"/>
    <col min="9731" max="9731" width="16" customWidth="1"/>
    <col min="9732" max="9732" width="14.3333333333333" customWidth="1"/>
    <col min="9733" max="9733" width="25.5" customWidth="1"/>
    <col min="9734" max="9734" width="28.6666666666667" customWidth="1"/>
    <col min="9985" max="9985" width="39.5" customWidth="1"/>
    <col min="9986" max="9986" width="16.3333333333333" customWidth="1"/>
    <col min="9987" max="9987" width="16" customWidth="1"/>
    <col min="9988" max="9988" width="14.3333333333333" customWidth="1"/>
    <col min="9989" max="9989" width="25.5" customWidth="1"/>
    <col min="9990" max="9990" width="28.6666666666667" customWidth="1"/>
    <col min="10241" max="10241" width="39.5" customWidth="1"/>
    <col min="10242" max="10242" width="16.3333333333333" customWidth="1"/>
    <col min="10243" max="10243" width="16" customWidth="1"/>
    <col min="10244" max="10244" width="14.3333333333333" customWidth="1"/>
    <col min="10245" max="10245" width="25.5" customWidth="1"/>
    <col min="10246" max="10246" width="28.6666666666667" customWidth="1"/>
    <col min="10497" max="10497" width="39.5" customWidth="1"/>
    <col min="10498" max="10498" width="16.3333333333333" customWidth="1"/>
    <col min="10499" max="10499" width="16" customWidth="1"/>
    <col min="10500" max="10500" width="14.3333333333333" customWidth="1"/>
    <col min="10501" max="10501" width="25.5" customWidth="1"/>
    <col min="10502" max="10502" width="28.6666666666667" customWidth="1"/>
    <col min="10753" max="10753" width="39.5" customWidth="1"/>
    <col min="10754" max="10754" width="16.3333333333333" customWidth="1"/>
    <col min="10755" max="10755" width="16" customWidth="1"/>
    <col min="10756" max="10756" width="14.3333333333333" customWidth="1"/>
    <col min="10757" max="10757" width="25.5" customWidth="1"/>
    <col min="10758" max="10758" width="28.6666666666667" customWidth="1"/>
    <col min="11009" max="11009" width="39.5" customWidth="1"/>
    <col min="11010" max="11010" width="16.3333333333333" customWidth="1"/>
    <col min="11011" max="11011" width="16" customWidth="1"/>
    <col min="11012" max="11012" width="14.3333333333333" customWidth="1"/>
    <col min="11013" max="11013" width="25.5" customWidth="1"/>
    <col min="11014" max="11014" width="28.6666666666667" customWidth="1"/>
    <col min="11265" max="11265" width="39.5" customWidth="1"/>
    <col min="11266" max="11266" width="16.3333333333333" customWidth="1"/>
    <col min="11267" max="11267" width="16" customWidth="1"/>
    <col min="11268" max="11268" width="14.3333333333333" customWidth="1"/>
    <col min="11269" max="11269" width="25.5" customWidth="1"/>
    <col min="11270" max="11270" width="28.6666666666667" customWidth="1"/>
    <col min="11521" max="11521" width="39.5" customWidth="1"/>
    <col min="11522" max="11522" width="16.3333333333333" customWidth="1"/>
    <col min="11523" max="11523" width="16" customWidth="1"/>
    <col min="11524" max="11524" width="14.3333333333333" customWidth="1"/>
    <col min="11525" max="11525" width="25.5" customWidth="1"/>
    <col min="11526" max="11526" width="28.6666666666667" customWidth="1"/>
    <col min="11777" max="11777" width="39.5" customWidth="1"/>
    <col min="11778" max="11778" width="16.3333333333333" customWidth="1"/>
    <col min="11779" max="11779" width="16" customWidth="1"/>
    <col min="11780" max="11780" width="14.3333333333333" customWidth="1"/>
    <col min="11781" max="11781" width="25.5" customWidth="1"/>
    <col min="11782" max="11782" width="28.6666666666667" customWidth="1"/>
    <col min="12033" max="12033" width="39.5" customWidth="1"/>
    <col min="12034" max="12034" width="16.3333333333333" customWidth="1"/>
    <col min="12035" max="12035" width="16" customWidth="1"/>
    <col min="12036" max="12036" width="14.3333333333333" customWidth="1"/>
    <col min="12037" max="12037" width="25.5" customWidth="1"/>
    <col min="12038" max="12038" width="28.6666666666667" customWidth="1"/>
    <col min="12289" max="12289" width="39.5" customWidth="1"/>
    <col min="12290" max="12290" width="16.3333333333333" customWidth="1"/>
    <col min="12291" max="12291" width="16" customWidth="1"/>
    <col min="12292" max="12292" width="14.3333333333333" customWidth="1"/>
    <col min="12293" max="12293" width="25.5" customWidth="1"/>
    <col min="12294" max="12294" width="28.6666666666667" customWidth="1"/>
    <col min="12545" max="12545" width="39.5" customWidth="1"/>
    <col min="12546" max="12546" width="16.3333333333333" customWidth="1"/>
    <col min="12547" max="12547" width="16" customWidth="1"/>
    <col min="12548" max="12548" width="14.3333333333333" customWidth="1"/>
    <col min="12549" max="12549" width="25.5" customWidth="1"/>
    <col min="12550" max="12550" width="28.6666666666667" customWidth="1"/>
    <col min="12801" max="12801" width="39.5" customWidth="1"/>
    <col min="12802" max="12802" width="16.3333333333333" customWidth="1"/>
    <col min="12803" max="12803" width="16" customWidth="1"/>
    <col min="12804" max="12804" width="14.3333333333333" customWidth="1"/>
    <col min="12805" max="12805" width="25.5" customWidth="1"/>
    <col min="12806" max="12806" width="28.6666666666667" customWidth="1"/>
    <col min="13057" max="13057" width="39.5" customWidth="1"/>
    <col min="13058" max="13058" width="16.3333333333333" customWidth="1"/>
    <col min="13059" max="13059" width="16" customWidth="1"/>
    <col min="13060" max="13060" width="14.3333333333333" customWidth="1"/>
    <col min="13061" max="13061" width="25.5" customWidth="1"/>
    <col min="13062" max="13062" width="28.6666666666667" customWidth="1"/>
    <col min="13313" max="13313" width="39.5" customWidth="1"/>
    <col min="13314" max="13314" width="16.3333333333333" customWidth="1"/>
    <col min="13315" max="13315" width="16" customWidth="1"/>
    <col min="13316" max="13316" width="14.3333333333333" customWidth="1"/>
    <col min="13317" max="13317" width="25.5" customWidth="1"/>
    <col min="13318" max="13318" width="28.6666666666667" customWidth="1"/>
    <col min="13569" max="13569" width="39.5" customWidth="1"/>
    <col min="13570" max="13570" width="16.3333333333333" customWidth="1"/>
    <col min="13571" max="13571" width="16" customWidth="1"/>
    <col min="13572" max="13572" width="14.3333333333333" customWidth="1"/>
    <col min="13573" max="13573" width="25.5" customWidth="1"/>
    <col min="13574" max="13574" width="28.6666666666667" customWidth="1"/>
    <col min="13825" max="13825" width="39.5" customWidth="1"/>
    <col min="13826" max="13826" width="16.3333333333333" customWidth="1"/>
    <col min="13827" max="13827" width="16" customWidth="1"/>
    <col min="13828" max="13828" width="14.3333333333333" customWidth="1"/>
    <col min="13829" max="13829" width="25.5" customWidth="1"/>
    <col min="13830" max="13830" width="28.6666666666667" customWidth="1"/>
    <col min="14081" max="14081" width="39.5" customWidth="1"/>
    <col min="14082" max="14082" width="16.3333333333333" customWidth="1"/>
    <col min="14083" max="14083" width="16" customWidth="1"/>
    <col min="14084" max="14084" width="14.3333333333333" customWidth="1"/>
    <col min="14085" max="14085" width="25.5" customWidth="1"/>
    <col min="14086" max="14086" width="28.6666666666667" customWidth="1"/>
    <col min="14337" max="14337" width="39.5" customWidth="1"/>
    <col min="14338" max="14338" width="16.3333333333333" customWidth="1"/>
    <col min="14339" max="14339" width="16" customWidth="1"/>
    <col min="14340" max="14340" width="14.3333333333333" customWidth="1"/>
    <col min="14341" max="14341" width="25.5" customWidth="1"/>
    <col min="14342" max="14342" width="28.6666666666667" customWidth="1"/>
    <col min="14593" max="14593" width="39.5" customWidth="1"/>
    <col min="14594" max="14594" width="16.3333333333333" customWidth="1"/>
    <col min="14595" max="14595" width="16" customWidth="1"/>
    <col min="14596" max="14596" width="14.3333333333333" customWidth="1"/>
    <col min="14597" max="14597" width="25.5" customWidth="1"/>
    <col min="14598" max="14598" width="28.6666666666667" customWidth="1"/>
    <col min="14849" max="14849" width="39.5" customWidth="1"/>
    <col min="14850" max="14850" width="16.3333333333333" customWidth="1"/>
    <col min="14851" max="14851" width="16" customWidth="1"/>
    <col min="14852" max="14852" width="14.3333333333333" customWidth="1"/>
    <col min="14853" max="14853" width="25.5" customWidth="1"/>
    <col min="14854" max="14854" width="28.6666666666667" customWidth="1"/>
    <col min="15105" max="15105" width="39.5" customWidth="1"/>
    <col min="15106" max="15106" width="16.3333333333333" customWidth="1"/>
    <col min="15107" max="15107" width="16" customWidth="1"/>
    <col min="15108" max="15108" width="14.3333333333333" customWidth="1"/>
    <col min="15109" max="15109" width="25.5" customWidth="1"/>
    <col min="15110" max="15110" width="28.6666666666667" customWidth="1"/>
    <col min="15361" max="15361" width="39.5" customWidth="1"/>
    <col min="15362" max="15362" width="16.3333333333333" customWidth="1"/>
    <col min="15363" max="15363" width="16" customWidth="1"/>
    <col min="15364" max="15364" width="14.3333333333333" customWidth="1"/>
    <col min="15365" max="15365" width="25.5" customWidth="1"/>
    <col min="15366" max="15366" width="28.6666666666667" customWidth="1"/>
    <col min="15617" max="15617" width="39.5" customWidth="1"/>
    <col min="15618" max="15618" width="16.3333333333333" customWidth="1"/>
    <col min="15619" max="15619" width="16" customWidth="1"/>
    <col min="15620" max="15620" width="14.3333333333333" customWidth="1"/>
    <col min="15621" max="15621" width="25.5" customWidth="1"/>
    <col min="15622" max="15622" width="28.6666666666667" customWidth="1"/>
    <col min="15873" max="15873" width="39.5" customWidth="1"/>
    <col min="15874" max="15874" width="16.3333333333333" customWidth="1"/>
    <col min="15875" max="15875" width="16" customWidth="1"/>
    <col min="15876" max="15876" width="14.3333333333333" customWidth="1"/>
    <col min="15877" max="15877" width="25.5" customWidth="1"/>
    <col min="15878" max="15878" width="28.6666666666667" customWidth="1"/>
    <col min="16129" max="16129" width="39.5" customWidth="1"/>
    <col min="16130" max="16130" width="16.3333333333333" customWidth="1"/>
    <col min="16131" max="16131" width="16" customWidth="1"/>
    <col min="16132" max="16132" width="14.3333333333333" customWidth="1"/>
    <col min="16133" max="16133" width="25.5" customWidth="1"/>
    <col min="16134" max="16134" width="28.6666666666667" customWidth="1"/>
  </cols>
  <sheetData>
    <row r="1" ht="19.5" customHeight="1" spans="1:1">
      <c r="A1" s="4" t="s">
        <v>1597</v>
      </c>
    </row>
    <row r="2" ht="33" customHeight="1" spans="1:6">
      <c r="A2" s="88" t="s">
        <v>25</v>
      </c>
      <c r="B2" s="89"/>
      <c r="C2" s="89"/>
      <c r="D2" s="89"/>
      <c r="E2" s="89"/>
      <c r="F2" s="90"/>
    </row>
    <row r="3" ht="19.5" customHeight="1" spans="1:6">
      <c r="A3" s="91"/>
      <c r="B3" s="67"/>
      <c r="C3" s="68" t="s">
        <v>42</v>
      </c>
      <c r="E3" s="69"/>
      <c r="F3" s="92" t="s">
        <v>43</v>
      </c>
    </row>
    <row r="4" ht="36" customHeight="1" spans="1:6">
      <c r="A4" s="93" t="s">
        <v>1345</v>
      </c>
      <c r="B4" s="72" t="s">
        <v>45</v>
      </c>
      <c r="C4" s="73" t="s">
        <v>46</v>
      </c>
      <c r="D4" s="74" t="s">
        <v>47</v>
      </c>
      <c r="E4" s="72" t="s">
        <v>48</v>
      </c>
      <c r="F4" s="94" t="s">
        <v>49</v>
      </c>
    </row>
    <row r="5" ht="19.5" customHeight="1" spans="1:6">
      <c r="A5" s="95" t="s">
        <v>1346</v>
      </c>
      <c r="B5" s="77"/>
      <c r="C5" s="77"/>
      <c r="D5" s="96"/>
      <c r="E5" s="97"/>
      <c r="F5" s="98"/>
    </row>
    <row r="6" ht="19.5" customHeight="1" spans="1:6">
      <c r="A6" s="95" t="s">
        <v>1347</v>
      </c>
      <c r="B6" s="77">
        <v>0</v>
      </c>
      <c r="C6" s="77">
        <v>0</v>
      </c>
      <c r="D6" s="96">
        <v>1</v>
      </c>
      <c r="E6" s="98">
        <v>0</v>
      </c>
      <c r="F6" s="98">
        <v>-0.666666666666667</v>
      </c>
    </row>
    <row r="7" ht="19.5" customHeight="1" spans="1:6">
      <c r="A7" s="95" t="s">
        <v>1348</v>
      </c>
      <c r="B7" s="77">
        <v>0</v>
      </c>
      <c r="C7" s="77">
        <v>0</v>
      </c>
      <c r="D7" s="96">
        <v>8</v>
      </c>
      <c r="E7" s="98">
        <v>0</v>
      </c>
      <c r="F7" s="98">
        <v>-0.818181818181818</v>
      </c>
    </row>
    <row r="8" ht="19.5" customHeight="1" spans="1:6">
      <c r="A8" s="95" t="s">
        <v>1598</v>
      </c>
      <c r="B8" s="77"/>
      <c r="C8" s="77"/>
      <c r="D8" s="96"/>
      <c r="E8" s="98"/>
      <c r="F8" s="98"/>
    </row>
    <row r="9" ht="19.5" customHeight="1" spans="1:6">
      <c r="A9" s="95" t="s">
        <v>1599</v>
      </c>
      <c r="B9" s="77">
        <v>0</v>
      </c>
      <c r="C9" s="77">
        <v>0</v>
      </c>
      <c r="D9" s="122">
        <v>819</v>
      </c>
      <c r="E9" s="98">
        <v>0</v>
      </c>
      <c r="F9" s="98">
        <v>-0.36560805577072</v>
      </c>
    </row>
    <row r="10" ht="19.5" customHeight="1" spans="1:6">
      <c r="A10" s="123" t="s">
        <v>1600</v>
      </c>
      <c r="B10" s="77">
        <v>0</v>
      </c>
      <c r="C10" s="77">
        <v>0</v>
      </c>
      <c r="D10" s="122">
        <v>1</v>
      </c>
      <c r="E10" s="98">
        <v>0</v>
      </c>
      <c r="F10" s="98">
        <v>-0.956521739130435</v>
      </c>
    </row>
    <row r="11" ht="19.5" customHeight="1" spans="1:6">
      <c r="A11" s="123" t="s">
        <v>1601</v>
      </c>
      <c r="B11" s="77"/>
      <c r="C11" s="77"/>
      <c r="D11" s="96"/>
      <c r="E11" s="98"/>
      <c r="F11" s="98"/>
    </row>
    <row r="12" ht="19.5" customHeight="1" spans="1:6">
      <c r="A12" s="124" t="s">
        <v>1602</v>
      </c>
      <c r="B12" s="77"/>
      <c r="C12" s="77"/>
      <c r="D12" s="96"/>
      <c r="E12" s="98"/>
      <c r="F12" s="98"/>
    </row>
    <row r="13" ht="19.5" customHeight="1" spans="1:6">
      <c r="A13" s="124" t="s">
        <v>1603</v>
      </c>
      <c r="B13" s="77"/>
      <c r="C13" s="77"/>
      <c r="D13" s="96"/>
      <c r="E13" s="98"/>
      <c r="F13" s="98"/>
    </row>
    <row r="14" ht="19.5" customHeight="1" spans="1:6">
      <c r="A14" s="124" t="s">
        <v>1604</v>
      </c>
      <c r="B14" s="77"/>
      <c r="C14" s="77"/>
      <c r="D14" s="96"/>
      <c r="E14" s="98"/>
      <c r="F14" s="98"/>
    </row>
    <row r="15" ht="19.5" customHeight="1" spans="1:6">
      <c r="A15" s="124" t="s">
        <v>1605</v>
      </c>
      <c r="B15" s="77"/>
      <c r="C15" s="77"/>
      <c r="D15" s="96"/>
      <c r="E15" s="98"/>
      <c r="F15" s="98"/>
    </row>
    <row r="16" ht="19.5" customHeight="1" spans="1:6">
      <c r="A16" s="124" t="s">
        <v>1606</v>
      </c>
      <c r="B16" s="77">
        <v>0</v>
      </c>
      <c r="C16" s="77">
        <v>0</v>
      </c>
      <c r="D16" s="96">
        <v>0</v>
      </c>
      <c r="E16" s="98">
        <v>0</v>
      </c>
      <c r="F16" s="98">
        <v>-1</v>
      </c>
    </row>
    <row r="17" ht="19.5" customHeight="1" spans="1:6">
      <c r="A17" s="124" t="s">
        <v>1607</v>
      </c>
      <c r="B17" s="77"/>
      <c r="C17" s="77"/>
      <c r="D17" s="96"/>
      <c r="E17" s="98"/>
      <c r="F17" s="98"/>
    </row>
    <row r="18" ht="19.5" customHeight="1" spans="1:6">
      <c r="A18" s="124" t="s">
        <v>1608</v>
      </c>
      <c r="B18" s="77"/>
      <c r="C18" s="77"/>
      <c r="D18" s="96"/>
      <c r="E18" s="98"/>
      <c r="F18" s="98"/>
    </row>
    <row r="19" ht="19.5" customHeight="1" spans="1:6">
      <c r="A19" s="124" t="s">
        <v>1609</v>
      </c>
      <c r="B19" s="77"/>
      <c r="C19" s="77"/>
      <c r="D19" s="96"/>
      <c r="E19" s="98"/>
      <c r="F19" s="98"/>
    </row>
    <row r="20" ht="19.5" customHeight="1" spans="1:6">
      <c r="A20" s="124" t="s">
        <v>1610</v>
      </c>
      <c r="B20" s="77"/>
      <c r="C20" s="77"/>
      <c r="D20" s="96"/>
      <c r="E20" s="98"/>
      <c r="F20" s="98"/>
    </row>
    <row r="21" ht="19.5" customHeight="1" spans="1:6">
      <c r="A21" s="124" t="s">
        <v>1611</v>
      </c>
      <c r="B21" s="77"/>
      <c r="C21" s="77"/>
      <c r="D21" s="96"/>
      <c r="E21" s="98"/>
      <c r="F21" s="98"/>
    </row>
    <row r="22" ht="19.5" customHeight="1" spans="1:6">
      <c r="A22" s="124" t="s">
        <v>1612</v>
      </c>
      <c r="B22" s="77"/>
      <c r="C22" s="77"/>
      <c r="D22" s="96"/>
      <c r="E22" s="98"/>
      <c r="F22" s="98"/>
    </row>
    <row r="23" ht="19.5" customHeight="1" spans="1:6">
      <c r="A23" s="124" t="s">
        <v>1613</v>
      </c>
      <c r="B23" s="77"/>
      <c r="C23" s="77"/>
      <c r="D23" s="96"/>
      <c r="E23" s="98"/>
      <c r="F23" s="98"/>
    </row>
    <row r="24" ht="19.5" customHeight="1" spans="1:6">
      <c r="A24" s="124" t="s">
        <v>1614</v>
      </c>
      <c r="B24" s="77">
        <v>0</v>
      </c>
      <c r="C24" s="77">
        <v>0</v>
      </c>
      <c r="D24" s="96">
        <v>0</v>
      </c>
      <c r="E24" s="98">
        <v>0</v>
      </c>
      <c r="F24" s="98">
        <v>-1</v>
      </c>
    </row>
    <row r="25" ht="19.5" customHeight="1" spans="1:6">
      <c r="A25" s="125" t="s">
        <v>1615</v>
      </c>
      <c r="B25" s="77"/>
      <c r="C25" s="77"/>
      <c r="D25" s="96"/>
      <c r="E25" s="98"/>
      <c r="F25" s="98"/>
    </row>
    <row r="26" ht="19.5" customHeight="1" spans="1:6">
      <c r="A26" s="125" t="s">
        <v>1616</v>
      </c>
      <c r="B26" s="77"/>
      <c r="C26" s="77"/>
      <c r="D26" s="96"/>
      <c r="E26" s="98"/>
      <c r="F26" s="98"/>
    </row>
    <row r="27" ht="19.5" customHeight="1" spans="1:6">
      <c r="A27" s="126" t="s">
        <v>1617</v>
      </c>
      <c r="B27" s="77"/>
      <c r="C27" s="77"/>
      <c r="D27" s="96"/>
      <c r="E27" s="98"/>
      <c r="F27" s="98"/>
    </row>
    <row r="28" ht="19.5" customHeight="1" spans="1:6">
      <c r="A28" s="126" t="s">
        <v>1618</v>
      </c>
      <c r="B28" s="77"/>
      <c r="C28" s="77"/>
      <c r="D28" s="96"/>
      <c r="E28" s="98"/>
      <c r="F28" s="98"/>
    </row>
    <row r="29" ht="19.5" customHeight="1" spans="1:6">
      <c r="A29" s="125" t="s">
        <v>1619</v>
      </c>
      <c r="B29" s="77"/>
      <c r="C29" s="77"/>
      <c r="D29" s="96"/>
      <c r="E29" s="98"/>
      <c r="F29" s="98"/>
    </row>
    <row r="30" ht="19.5" customHeight="1" spans="1:6">
      <c r="A30" s="125" t="s">
        <v>1620</v>
      </c>
      <c r="B30" s="77"/>
      <c r="C30" s="77"/>
      <c r="D30" s="96"/>
      <c r="E30" s="98"/>
      <c r="F30" s="98"/>
    </row>
    <row r="31" ht="19.5" customHeight="1" spans="1:6">
      <c r="A31" s="125" t="s">
        <v>1621</v>
      </c>
      <c r="B31" s="77"/>
      <c r="C31" s="77"/>
      <c r="D31" s="96"/>
      <c r="E31" s="98"/>
      <c r="F31" s="98"/>
    </row>
    <row r="32" ht="19.5" customHeight="1" spans="1:6">
      <c r="A32" s="125" t="s">
        <v>1622</v>
      </c>
      <c r="B32" s="77"/>
      <c r="C32" s="77"/>
      <c r="D32" s="96"/>
      <c r="E32" s="98"/>
      <c r="F32" s="98"/>
    </row>
    <row r="33" ht="19.5" customHeight="1" spans="1:6">
      <c r="A33" s="125" t="s">
        <v>1623</v>
      </c>
      <c r="B33" s="77"/>
      <c r="C33" s="77"/>
      <c r="D33" s="96"/>
      <c r="E33" s="98"/>
      <c r="F33" s="98"/>
    </row>
    <row r="34" ht="19.5" customHeight="1" spans="1:6">
      <c r="A34" s="125" t="s">
        <v>1624</v>
      </c>
      <c r="B34" s="77"/>
      <c r="C34" s="77"/>
      <c r="D34" s="96"/>
      <c r="E34" s="98"/>
      <c r="F34" s="98"/>
    </row>
    <row r="35" ht="19.5" customHeight="1" spans="1:6">
      <c r="A35" s="125" t="s">
        <v>1625</v>
      </c>
      <c r="B35" s="77"/>
      <c r="C35" s="77"/>
      <c r="D35" s="96"/>
      <c r="E35" s="98"/>
      <c r="F35" s="98"/>
    </row>
    <row r="36" ht="19.5" customHeight="1" spans="1:6">
      <c r="A36" s="125" t="s">
        <v>1626</v>
      </c>
      <c r="B36" s="77"/>
      <c r="C36" s="77"/>
      <c r="D36" s="96"/>
      <c r="E36" s="98"/>
      <c r="F36" s="98"/>
    </row>
    <row r="37" ht="19.5" customHeight="1" spans="1:6">
      <c r="A37" s="125" t="s">
        <v>1627</v>
      </c>
      <c r="B37" s="77"/>
      <c r="C37" s="77"/>
      <c r="D37" s="96"/>
      <c r="E37" s="98"/>
      <c r="F37" s="98"/>
    </row>
    <row r="38" ht="19.5" customHeight="1" spans="1:6">
      <c r="A38" s="125" t="s">
        <v>1628</v>
      </c>
      <c r="B38" s="77"/>
      <c r="C38" s="77"/>
      <c r="D38" s="96"/>
      <c r="E38" s="98"/>
      <c r="F38" s="98"/>
    </row>
    <row r="39" ht="19.5" customHeight="1" spans="1:6">
      <c r="A39" s="125" t="s">
        <v>1629</v>
      </c>
      <c r="B39" s="77"/>
      <c r="C39" s="77"/>
      <c r="D39" s="96"/>
      <c r="E39" s="98"/>
      <c r="F39" s="98"/>
    </row>
    <row r="40" ht="19.5" customHeight="1" spans="1:6">
      <c r="A40" s="125" t="s">
        <v>1630</v>
      </c>
      <c r="B40" s="77"/>
      <c r="C40" s="77"/>
      <c r="D40" s="96"/>
      <c r="E40" s="98"/>
      <c r="F40" s="98"/>
    </row>
    <row r="41" ht="19.5" customHeight="1" spans="1:6">
      <c r="A41" s="125" t="s">
        <v>1631</v>
      </c>
      <c r="B41" s="77"/>
      <c r="C41" s="77"/>
      <c r="D41" s="96"/>
      <c r="E41" s="98"/>
      <c r="F41" s="98"/>
    </row>
    <row r="42" ht="19.5" customHeight="1" spans="1:6">
      <c r="A42" s="125" t="s">
        <v>1632</v>
      </c>
      <c r="B42" s="77">
        <v>0</v>
      </c>
      <c r="C42" s="77">
        <v>0</v>
      </c>
      <c r="D42" s="96">
        <v>529</v>
      </c>
      <c r="E42" s="98">
        <v>0</v>
      </c>
      <c r="F42" s="98">
        <v>-0.64920424403183</v>
      </c>
    </row>
    <row r="43" ht="19.5" customHeight="1" spans="1:6">
      <c r="A43" s="127" t="s">
        <v>1633</v>
      </c>
      <c r="B43" s="77"/>
      <c r="C43" s="77"/>
      <c r="D43" s="96"/>
      <c r="E43" s="97"/>
      <c r="F43" s="98"/>
    </row>
    <row r="44" ht="19.5" customHeight="1" spans="1:6">
      <c r="A44" s="127" t="s">
        <v>1634</v>
      </c>
      <c r="B44" s="77"/>
      <c r="C44" s="77"/>
      <c r="D44" s="96"/>
      <c r="E44" s="97"/>
      <c r="F44" s="98"/>
    </row>
    <row r="45" ht="19.5" customHeight="1" spans="1:6">
      <c r="A45" s="127" t="s">
        <v>1635</v>
      </c>
      <c r="B45" s="77">
        <v>0</v>
      </c>
      <c r="C45" s="77">
        <v>5500</v>
      </c>
      <c r="D45" s="96">
        <v>5500</v>
      </c>
      <c r="E45" s="98">
        <f>D45/C45</f>
        <v>1</v>
      </c>
      <c r="F45" s="98">
        <v>0</v>
      </c>
    </row>
    <row r="46" ht="19.5" customHeight="1" spans="1:6">
      <c r="A46" s="99" t="s">
        <v>1381</v>
      </c>
      <c r="B46" s="100">
        <v>0</v>
      </c>
      <c r="C46" s="100">
        <f>SUM(C5:C45)</f>
        <v>5500</v>
      </c>
      <c r="D46" s="100">
        <f>SUM(D5:D45)</f>
        <v>6858</v>
      </c>
      <c r="E46" s="98">
        <f>D46/C46</f>
        <v>1.24690909090909</v>
      </c>
      <c r="F46" s="80">
        <v>1.18825781748564</v>
      </c>
    </row>
    <row r="47" ht="31.5" customHeight="1"/>
    <row r="48" ht="13.5"/>
  </sheetData>
  <mergeCells count="1">
    <mergeCell ref="A2:F2"/>
  </mergeCells>
  <printOptions horizontalCentered="1"/>
  <pageMargins left="0.708661417322835" right="0.708661417322835" top="0.354330708661417" bottom="0.31496062992126" header="0.31496062992126" footer="0.31496062992126"/>
  <pageSetup paperSize="9" scale="96"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6"/>
  <sheetViews>
    <sheetView showGridLines="0" showZeros="0" workbookViewId="0">
      <selection activeCell="I10" sqref="I10"/>
    </sheetView>
  </sheetViews>
  <sheetFormatPr defaultColWidth="9" defaultRowHeight="11.25" outlineLevelRow="5"/>
  <cols>
    <col min="1" max="1" width="62.1666666666667" customWidth="1"/>
    <col min="2" max="6" width="18.5" customWidth="1"/>
    <col min="7" max="9" width="12" customWidth="1"/>
    <col min="10" max="10" width="7.5" customWidth="1"/>
    <col min="11" max="11" width="1" customWidth="1"/>
    <col min="12" max="12" width="13.5" customWidth="1"/>
    <col min="13" max="13" width="7.83333333333333" customWidth="1"/>
  </cols>
  <sheetData>
    <row r="1" ht="19.5" customHeight="1" spans="1:1">
      <c r="A1" s="4" t="s">
        <v>1636</v>
      </c>
    </row>
    <row r="2" ht="33" customHeight="1" spans="1:256">
      <c r="A2" s="63" t="s">
        <v>27</v>
      </c>
      <c r="B2" s="64"/>
      <c r="C2" s="64"/>
      <c r="D2" s="64"/>
      <c r="E2" s="64"/>
      <c r="F2" s="64"/>
      <c r="G2" s="65"/>
      <c r="H2" s="65"/>
      <c r="I2" s="65"/>
      <c r="J2" s="65"/>
      <c r="K2" s="65"/>
      <c r="L2" s="65"/>
      <c r="M2" s="65"/>
      <c r="N2" s="84"/>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row>
    <row r="3" ht="19.5" customHeight="1" spans="1:256">
      <c r="A3" s="66"/>
      <c r="B3" s="67"/>
      <c r="C3" s="68" t="s">
        <v>42</v>
      </c>
      <c r="E3" s="69"/>
      <c r="F3" s="70" t="s">
        <v>43</v>
      </c>
      <c r="G3" s="71"/>
      <c r="H3" s="71"/>
      <c r="I3" s="71"/>
      <c r="J3" s="71"/>
      <c r="K3" s="71"/>
      <c r="L3" s="71"/>
      <c r="M3" s="71"/>
      <c r="N3" s="85"/>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c r="EY3" s="71"/>
      <c r="EZ3" s="71"/>
      <c r="FA3" s="71"/>
      <c r="FB3" s="71"/>
      <c r="FC3" s="71"/>
      <c r="FD3" s="71"/>
      <c r="FE3" s="71"/>
      <c r="FF3" s="71"/>
      <c r="FG3" s="71"/>
      <c r="FH3" s="71"/>
      <c r="FI3" s="71"/>
      <c r="FJ3" s="71"/>
      <c r="FK3" s="71"/>
      <c r="FL3" s="71"/>
      <c r="FM3" s="71"/>
      <c r="FN3" s="71"/>
      <c r="FO3" s="71"/>
      <c r="FP3" s="71"/>
      <c r="FQ3" s="71"/>
      <c r="FR3" s="71"/>
      <c r="FS3" s="71"/>
      <c r="FT3" s="71"/>
      <c r="FU3" s="71"/>
      <c r="FV3" s="71"/>
      <c r="FW3" s="71"/>
      <c r="FX3" s="71"/>
      <c r="FY3" s="71"/>
      <c r="FZ3" s="71"/>
      <c r="GA3" s="71"/>
      <c r="GB3" s="71"/>
      <c r="GC3" s="71"/>
      <c r="GD3" s="71"/>
      <c r="GE3" s="71"/>
      <c r="GF3" s="71"/>
      <c r="GG3" s="71"/>
      <c r="GH3" s="71"/>
      <c r="GI3" s="71"/>
      <c r="GJ3" s="71"/>
      <c r="GK3" s="71"/>
      <c r="GL3" s="71"/>
      <c r="GM3" s="71"/>
      <c r="GN3" s="71"/>
      <c r="GO3" s="71"/>
      <c r="GP3" s="71"/>
      <c r="GQ3" s="71"/>
      <c r="GR3" s="71"/>
      <c r="GS3" s="71"/>
      <c r="GT3" s="71"/>
      <c r="GU3" s="71"/>
      <c r="GV3" s="71"/>
      <c r="GW3" s="71"/>
      <c r="GX3" s="71"/>
      <c r="GY3" s="71"/>
      <c r="GZ3" s="71"/>
      <c r="HA3" s="71"/>
      <c r="HB3" s="71"/>
      <c r="HC3" s="71"/>
      <c r="HD3" s="71"/>
      <c r="HE3" s="71"/>
      <c r="HF3" s="71"/>
      <c r="HG3" s="71"/>
      <c r="HH3" s="71"/>
      <c r="HI3" s="71"/>
      <c r="HJ3" s="71"/>
      <c r="HK3" s="71"/>
      <c r="HL3" s="71"/>
      <c r="HM3" s="71"/>
      <c r="HN3" s="71"/>
      <c r="HO3" s="71"/>
      <c r="HP3" s="71"/>
      <c r="HQ3" s="71"/>
      <c r="HR3" s="71"/>
      <c r="HS3" s="71"/>
      <c r="HT3" s="71"/>
      <c r="HU3" s="71"/>
      <c r="HV3" s="71"/>
      <c r="HW3" s="71"/>
      <c r="HX3" s="71"/>
      <c r="HY3" s="71"/>
      <c r="HZ3" s="71"/>
      <c r="IA3" s="71"/>
      <c r="IB3" s="71"/>
      <c r="IC3" s="71"/>
      <c r="ID3" s="71"/>
      <c r="IE3" s="71"/>
      <c r="IF3" s="71"/>
      <c r="IG3" s="71"/>
      <c r="IH3" s="71"/>
      <c r="II3" s="71"/>
      <c r="IJ3" s="71"/>
      <c r="IK3" s="71"/>
      <c r="IL3" s="71"/>
      <c r="IM3" s="71"/>
      <c r="IN3" s="71"/>
      <c r="IO3" s="71"/>
      <c r="IP3" s="71"/>
      <c r="IQ3" s="71"/>
      <c r="IR3" s="71"/>
      <c r="IS3" s="71"/>
      <c r="IT3" s="71"/>
      <c r="IU3" s="71"/>
      <c r="IV3" s="71"/>
    </row>
    <row r="4" ht="36" customHeight="1" spans="1:256">
      <c r="A4" s="72" t="s">
        <v>1304</v>
      </c>
      <c r="B4" s="72" t="s">
        <v>45</v>
      </c>
      <c r="C4" s="73" t="s">
        <v>46</v>
      </c>
      <c r="D4" s="74" t="s">
        <v>47</v>
      </c>
      <c r="E4" s="72" t="s">
        <v>48</v>
      </c>
      <c r="F4" s="73" t="s">
        <v>49</v>
      </c>
      <c r="G4" s="71"/>
      <c r="H4" s="71"/>
      <c r="I4" s="71"/>
      <c r="J4" s="71"/>
      <c r="K4" s="71"/>
      <c r="L4" s="71"/>
      <c r="M4" s="71"/>
      <c r="N4" s="85"/>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86"/>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c r="IC4" s="71"/>
      <c r="ID4" s="71"/>
      <c r="IE4" s="71"/>
      <c r="IF4" s="71"/>
      <c r="IG4" s="71"/>
      <c r="IH4" s="71"/>
      <c r="II4" s="71"/>
      <c r="IJ4" s="71"/>
      <c r="IK4" s="71"/>
      <c r="IL4" s="71"/>
      <c r="IM4" s="71"/>
      <c r="IN4" s="71"/>
      <c r="IO4" s="71"/>
      <c r="IP4" s="71"/>
      <c r="IQ4" s="71"/>
      <c r="IR4" s="71"/>
      <c r="IS4" s="71"/>
      <c r="IT4" s="71"/>
      <c r="IU4" s="71"/>
      <c r="IV4" s="71"/>
    </row>
    <row r="5" ht="19.5" customHeight="1" spans="1:6">
      <c r="A5" s="75" t="s">
        <v>1309</v>
      </c>
      <c r="B5" s="76" t="s">
        <v>1637</v>
      </c>
      <c r="C5" s="77">
        <v>5500</v>
      </c>
      <c r="D5" s="78">
        <v>6858</v>
      </c>
      <c r="E5" s="79">
        <f>D5/C5</f>
        <v>1.24690909090909</v>
      </c>
      <c r="F5" s="80">
        <v>1.18825781748564</v>
      </c>
    </row>
    <row r="6" ht="19.5" customHeight="1" spans="1:256">
      <c r="A6" s="72" t="s">
        <v>1302</v>
      </c>
      <c r="B6" s="81"/>
      <c r="C6" s="81"/>
      <c r="D6" s="82"/>
      <c r="E6" s="83"/>
      <c r="F6" s="83"/>
      <c r="G6" s="71"/>
      <c r="H6" s="71"/>
      <c r="I6" s="71"/>
      <c r="J6" s="71"/>
      <c r="K6" s="71"/>
      <c r="L6" s="71"/>
      <c r="M6" s="71"/>
      <c r="N6" s="85"/>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86"/>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c r="HW6" s="71"/>
      <c r="HX6" s="71"/>
      <c r="HY6" s="71"/>
      <c r="HZ6" s="71"/>
      <c r="IA6" s="71"/>
      <c r="IB6" s="71"/>
      <c r="IC6" s="71"/>
      <c r="ID6" s="71"/>
      <c r="IE6" s="71"/>
      <c r="IF6" s="71"/>
      <c r="IG6" s="71"/>
      <c r="IH6" s="71"/>
      <c r="II6" s="71"/>
      <c r="IJ6" s="71"/>
      <c r="IK6" s="71"/>
      <c r="IL6" s="71"/>
      <c r="IM6" s="71"/>
      <c r="IN6" s="71"/>
      <c r="IO6" s="71"/>
      <c r="IP6" s="71"/>
      <c r="IQ6" s="71"/>
      <c r="IR6" s="71"/>
      <c r="IS6" s="71"/>
      <c r="IT6" s="71"/>
      <c r="IU6" s="71"/>
      <c r="IV6" s="71"/>
    </row>
  </sheetData>
  <sheetProtection formatCells="0" formatColumns="0" formatRows="0"/>
  <mergeCells count="1">
    <mergeCell ref="A2:F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L10" sqref="L10"/>
    </sheetView>
  </sheetViews>
  <sheetFormatPr defaultColWidth="9" defaultRowHeight="12.75" customHeight="1" outlineLevelCol="5"/>
  <cols>
    <col min="1" max="1" width="74" customWidth="1"/>
    <col min="2" max="2" width="28.8333333333333" customWidth="1"/>
    <col min="3" max="3" width="12" customWidth="1"/>
  </cols>
  <sheetData>
    <row r="1" customFormat="1" ht="19.5" customHeight="1" spans="1:1">
      <c r="A1" s="4" t="s">
        <v>1638</v>
      </c>
    </row>
    <row r="2" ht="31.5" customHeight="1" spans="1:3">
      <c r="A2" s="5" t="s">
        <v>1639</v>
      </c>
      <c r="B2" s="17"/>
      <c r="C2" s="18"/>
    </row>
    <row r="3" customFormat="1" ht="19.5" customHeight="1" spans="1:2">
      <c r="A3" s="19"/>
      <c r="B3" s="70" t="s">
        <v>43</v>
      </c>
    </row>
    <row r="4" ht="36" customHeight="1" spans="1:3">
      <c r="A4" s="21" t="s">
        <v>1313</v>
      </c>
      <c r="B4" s="21" t="s">
        <v>1640</v>
      </c>
      <c r="C4" s="23"/>
    </row>
    <row r="5" ht="19.5" customHeight="1" spans="1:5">
      <c r="A5" s="24" t="s">
        <v>1315</v>
      </c>
      <c r="B5" s="25">
        <v>59020</v>
      </c>
      <c r="C5" s="23"/>
      <c r="D5" s="26"/>
      <c r="E5" s="26"/>
    </row>
    <row r="6" ht="19.5" customHeight="1" spans="1:5">
      <c r="A6" s="24" t="s">
        <v>1316</v>
      </c>
      <c r="B6" s="25">
        <v>33420</v>
      </c>
      <c r="C6" s="23"/>
      <c r="D6" s="26"/>
      <c r="E6" s="26"/>
    </row>
    <row r="7" ht="19.5" customHeight="1" spans="1:5">
      <c r="A7" s="24" t="s">
        <v>1317</v>
      </c>
      <c r="B7" s="25">
        <v>30100</v>
      </c>
      <c r="D7" s="26"/>
      <c r="E7" s="26"/>
    </row>
    <row r="8" ht="19.5" customHeight="1" spans="1:6">
      <c r="A8" s="24" t="s">
        <v>1318</v>
      </c>
      <c r="B8" s="25">
        <v>4500</v>
      </c>
      <c r="D8" s="26"/>
      <c r="E8" s="26"/>
      <c r="F8" s="26"/>
    </row>
    <row r="9" ht="19.5" customHeight="1" spans="1:5">
      <c r="A9" s="24" t="s">
        <v>1319</v>
      </c>
      <c r="B9" s="25">
        <v>59020</v>
      </c>
      <c r="D9" s="26"/>
      <c r="E9" s="26"/>
    </row>
    <row r="10" customFormat="1" ht="97.5" customHeight="1" spans="1:2">
      <c r="A10" s="27" t="s">
        <v>1320</v>
      </c>
      <c r="B10" s="27"/>
    </row>
    <row r="11" customFormat="1" ht="29.1" customHeight="1" spans="1:2">
      <c r="A11" s="28"/>
      <c r="B11" s="28"/>
    </row>
  </sheetData>
  <mergeCells count="3">
    <mergeCell ref="A2:B2"/>
    <mergeCell ref="A10:B10"/>
    <mergeCell ref="A11:B1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workbookViewId="0">
      <selection activeCell="M11" sqref="M11"/>
    </sheetView>
  </sheetViews>
  <sheetFormatPr defaultColWidth="9" defaultRowHeight="11.25" outlineLevelCol="5"/>
  <cols>
    <col min="1" max="1" width="53.8333333333333" customWidth="1"/>
    <col min="2" max="6" width="18.5" customWidth="1"/>
    <col min="7" max="201" width="9.33333333333333"/>
    <col min="202" max="202" width="49.5" customWidth="1"/>
    <col min="203" max="203" width="16.1666666666667" customWidth="1"/>
    <col min="204" max="204" width="15.1666666666667" customWidth="1"/>
    <col min="205" max="205" width="14.5" customWidth="1"/>
    <col min="206" max="261" width="9" hidden="1" customWidth="1"/>
    <col min="262" max="457" width="9.33333333333333"/>
    <col min="458" max="458" width="49.5" customWidth="1"/>
    <col min="459" max="459" width="16.1666666666667" customWidth="1"/>
    <col min="460" max="460" width="15.1666666666667" customWidth="1"/>
    <col min="461" max="461" width="14.5" customWidth="1"/>
    <col min="462" max="517" width="9" hidden="1" customWidth="1"/>
    <col min="518" max="713" width="9.33333333333333"/>
    <col min="714" max="714" width="49.5" customWidth="1"/>
    <col min="715" max="715" width="16.1666666666667" customWidth="1"/>
    <col min="716" max="716" width="15.1666666666667" customWidth="1"/>
    <col min="717" max="717" width="14.5" customWidth="1"/>
    <col min="718" max="773" width="9" hidden="1" customWidth="1"/>
    <col min="774" max="969" width="9.33333333333333"/>
    <col min="970" max="970" width="49.5" customWidth="1"/>
    <col min="971" max="971" width="16.1666666666667" customWidth="1"/>
    <col min="972" max="972" width="15.1666666666667" customWidth="1"/>
    <col min="973" max="973" width="14.5" customWidth="1"/>
    <col min="974" max="1029" width="9" hidden="1" customWidth="1"/>
    <col min="1030" max="1225" width="9.33333333333333"/>
    <col min="1226" max="1226" width="49.5" customWidth="1"/>
    <col min="1227" max="1227" width="16.1666666666667" customWidth="1"/>
    <col min="1228" max="1228" width="15.1666666666667" customWidth="1"/>
    <col min="1229" max="1229" width="14.5" customWidth="1"/>
    <col min="1230" max="1285" width="9" hidden="1" customWidth="1"/>
    <col min="1286" max="1481" width="9.33333333333333"/>
    <col min="1482" max="1482" width="49.5" customWidth="1"/>
    <col min="1483" max="1483" width="16.1666666666667" customWidth="1"/>
    <col min="1484" max="1484" width="15.1666666666667" customWidth="1"/>
    <col min="1485" max="1485" width="14.5" customWidth="1"/>
    <col min="1486" max="1541" width="9" hidden="1" customWidth="1"/>
    <col min="1542" max="1737" width="9.33333333333333"/>
    <col min="1738" max="1738" width="49.5" customWidth="1"/>
    <col min="1739" max="1739" width="16.1666666666667" customWidth="1"/>
    <col min="1740" max="1740" width="15.1666666666667" customWidth="1"/>
    <col min="1741" max="1741" width="14.5" customWidth="1"/>
    <col min="1742" max="1797" width="9" hidden="1" customWidth="1"/>
    <col min="1798" max="1993" width="9.33333333333333"/>
    <col min="1994" max="1994" width="49.5" customWidth="1"/>
    <col min="1995" max="1995" width="16.1666666666667" customWidth="1"/>
    <col min="1996" max="1996" width="15.1666666666667" customWidth="1"/>
    <col min="1997" max="1997" width="14.5" customWidth="1"/>
    <col min="1998" max="2053" width="9" hidden="1" customWidth="1"/>
    <col min="2054" max="2249" width="9.33333333333333"/>
    <col min="2250" max="2250" width="49.5" customWidth="1"/>
    <col min="2251" max="2251" width="16.1666666666667" customWidth="1"/>
    <col min="2252" max="2252" width="15.1666666666667" customWidth="1"/>
    <col min="2253" max="2253" width="14.5" customWidth="1"/>
    <col min="2254" max="2309" width="9" hidden="1" customWidth="1"/>
    <col min="2310" max="2505" width="9.33333333333333"/>
    <col min="2506" max="2506" width="49.5" customWidth="1"/>
    <col min="2507" max="2507" width="16.1666666666667" customWidth="1"/>
    <col min="2508" max="2508" width="15.1666666666667" customWidth="1"/>
    <col min="2509" max="2509" width="14.5" customWidth="1"/>
    <col min="2510" max="2565" width="9" hidden="1" customWidth="1"/>
    <col min="2566" max="2761" width="9.33333333333333"/>
    <col min="2762" max="2762" width="49.5" customWidth="1"/>
    <col min="2763" max="2763" width="16.1666666666667" customWidth="1"/>
    <col min="2764" max="2764" width="15.1666666666667" customWidth="1"/>
    <col min="2765" max="2765" width="14.5" customWidth="1"/>
    <col min="2766" max="2821" width="9" hidden="1" customWidth="1"/>
    <col min="2822" max="3017" width="9.33333333333333"/>
    <col min="3018" max="3018" width="49.5" customWidth="1"/>
    <col min="3019" max="3019" width="16.1666666666667" customWidth="1"/>
    <col min="3020" max="3020" width="15.1666666666667" customWidth="1"/>
    <col min="3021" max="3021" width="14.5" customWidth="1"/>
    <col min="3022" max="3077" width="9" hidden="1" customWidth="1"/>
    <col min="3078" max="3273" width="9.33333333333333"/>
    <col min="3274" max="3274" width="49.5" customWidth="1"/>
    <col min="3275" max="3275" width="16.1666666666667" customWidth="1"/>
    <col min="3276" max="3276" width="15.1666666666667" customWidth="1"/>
    <col min="3277" max="3277" width="14.5" customWidth="1"/>
    <col min="3278" max="3333" width="9" hidden="1" customWidth="1"/>
    <col min="3334" max="3529" width="9.33333333333333"/>
    <col min="3530" max="3530" width="49.5" customWidth="1"/>
    <col min="3531" max="3531" width="16.1666666666667" customWidth="1"/>
    <col min="3532" max="3532" width="15.1666666666667" customWidth="1"/>
    <col min="3533" max="3533" width="14.5" customWidth="1"/>
    <col min="3534" max="3589" width="9" hidden="1" customWidth="1"/>
    <col min="3590" max="3785" width="9.33333333333333"/>
    <col min="3786" max="3786" width="49.5" customWidth="1"/>
    <col min="3787" max="3787" width="16.1666666666667" customWidth="1"/>
    <col min="3788" max="3788" width="15.1666666666667" customWidth="1"/>
    <col min="3789" max="3789" width="14.5" customWidth="1"/>
    <col min="3790" max="3845" width="9" hidden="1" customWidth="1"/>
    <col min="3846" max="4041" width="9.33333333333333"/>
    <col min="4042" max="4042" width="49.5" customWidth="1"/>
    <col min="4043" max="4043" width="16.1666666666667" customWidth="1"/>
    <col min="4044" max="4044" width="15.1666666666667" customWidth="1"/>
    <col min="4045" max="4045" width="14.5" customWidth="1"/>
    <col min="4046" max="4101" width="9" hidden="1" customWidth="1"/>
    <col min="4102" max="4297" width="9.33333333333333"/>
    <col min="4298" max="4298" width="49.5" customWidth="1"/>
    <col min="4299" max="4299" width="16.1666666666667" customWidth="1"/>
    <col min="4300" max="4300" width="15.1666666666667" customWidth="1"/>
    <col min="4301" max="4301" width="14.5" customWidth="1"/>
    <col min="4302" max="4357" width="9" hidden="1" customWidth="1"/>
    <col min="4358" max="4553" width="9.33333333333333"/>
    <col min="4554" max="4554" width="49.5" customWidth="1"/>
    <col min="4555" max="4555" width="16.1666666666667" customWidth="1"/>
    <col min="4556" max="4556" width="15.1666666666667" customWidth="1"/>
    <col min="4557" max="4557" width="14.5" customWidth="1"/>
    <col min="4558" max="4613" width="9" hidden="1" customWidth="1"/>
    <col min="4614" max="4809" width="9.33333333333333"/>
    <col min="4810" max="4810" width="49.5" customWidth="1"/>
    <col min="4811" max="4811" width="16.1666666666667" customWidth="1"/>
    <col min="4812" max="4812" width="15.1666666666667" customWidth="1"/>
    <col min="4813" max="4813" width="14.5" customWidth="1"/>
    <col min="4814" max="4869" width="9" hidden="1" customWidth="1"/>
    <col min="4870" max="5065" width="9.33333333333333"/>
    <col min="5066" max="5066" width="49.5" customWidth="1"/>
    <col min="5067" max="5067" width="16.1666666666667" customWidth="1"/>
    <col min="5068" max="5068" width="15.1666666666667" customWidth="1"/>
    <col min="5069" max="5069" width="14.5" customWidth="1"/>
    <col min="5070" max="5125" width="9" hidden="1" customWidth="1"/>
    <col min="5126" max="5321" width="9.33333333333333"/>
    <col min="5322" max="5322" width="49.5" customWidth="1"/>
    <col min="5323" max="5323" width="16.1666666666667" customWidth="1"/>
    <col min="5324" max="5324" width="15.1666666666667" customWidth="1"/>
    <col min="5325" max="5325" width="14.5" customWidth="1"/>
    <col min="5326" max="5381" width="9" hidden="1" customWidth="1"/>
    <col min="5382" max="5577" width="9.33333333333333"/>
    <col min="5578" max="5578" width="49.5" customWidth="1"/>
    <col min="5579" max="5579" width="16.1666666666667" customWidth="1"/>
    <col min="5580" max="5580" width="15.1666666666667" customWidth="1"/>
    <col min="5581" max="5581" width="14.5" customWidth="1"/>
    <col min="5582" max="5637" width="9" hidden="1" customWidth="1"/>
    <col min="5638" max="5833" width="9.33333333333333"/>
    <col min="5834" max="5834" width="49.5" customWidth="1"/>
    <col min="5835" max="5835" width="16.1666666666667" customWidth="1"/>
    <col min="5836" max="5836" width="15.1666666666667" customWidth="1"/>
    <col min="5837" max="5837" width="14.5" customWidth="1"/>
    <col min="5838" max="5893" width="9" hidden="1" customWidth="1"/>
    <col min="5894" max="6089" width="9.33333333333333"/>
    <col min="6090" max="6090" width="49.5" customWidth="1"/>
    <col min="6091" max="6091" width="16.1666666666667" customWidth="1"/>
    <col min="6092" max="6092" width="15.1666666666667" customWidth="1"/>
    <col min="6093" max="6093" width="14.5" customWidth="1"/>
    <col min="6094" max="6149" width="9" hidden="1" customWidth="1"/>
    <col min="6150" max="6345" width="9.33333333333333"/>
    <col min="6346" max="6346" width="49.5" customWidth="1"/>
    <col min="6347" max="6347" width="16.1666666666667" customWidth="1"/>
    <col min="6348" max="6348" width="15.1666666666667" customWidth="1"/>
    <col min="6349" max="6349" width="14.5" customWidth="1"/>
    <col min="6350" max="6405" width="9" hidden="1" customWidth="1"/>
    <col min="6406" max="6601" width="9.33333333333333"/>
    <col min="6602" max="6602" width="49.5" customWidth="1"/>
    <col min="6603" max="6603" width="16.1666666666667" customWidth="1"/>
    <col min="6604" max="6604" width="15.1666666666667" customWidth="1"/>
    <col min="6605" max="6605" width="14.5" customWidth="1"/>
    <col min="6606" max="6661" width="9" hidden="1" customWidth="1"/>
    <col min="6662" max="6857" width="9.33333333333333"/>
    <col min="6858" max="6858" width="49.5" customWidth="1"/>
    <col min="6859" max="6859" width="16.1666666666667" customWidth="1"/>
    <col min="6860" max="6860" width="15.1666666666667" customWidth="1"/>
    <col min="6861" max="6861" width="14.5" customWidth="1"/>
    <col min="6862" max="6917" width="9" hidden="1" customWidth="1"/>
    <col min="6918" max="7113" width="9.33333333333333"/>
    <col min="7114" max="7114" width="49.5" customWidth="1"/>
    <col min="7115" max="7115" width="16.1666666666667" customWidth="1"/>
    <col min="7116" max="7116" width="15.1666666666667" customWidth="1"/>
    <col min="7117" max="7117" width="14.5" customWidth="1"/>
    <col min="7118" max="7173" width="9" hidden="1" customWidth="1"/>
    <col min="7174" max="7369" width="9.33333333333333"/>
    <col min="7370" max="7370" width="49.5" customWidth="1"/>
    <col min="7371" max="7371" width="16.1666666666667" customWidth="1"/>
    <col min="7372" max="7372" width="15.1666666666667" customWidth="1"/>
    <col min="7373" max="7373" width="14.5" customWidth="1"/>
    <col min="7374" max="7429" width="9" hidden="1" customWidth="1"/>
    <col min="7430" max="7625" width="9.33333333333333"/>
    <col min="7626" max="7626" width="49.5" customWidth="1"/>
    <col min="7627" max="7627" width="16.1666666666667" customWidth="1"/>
    <col min="7628" max="7628" width="15.1666666666667" customWidth="1"/>
    <col min="7629" max="7629" width="14.5" customWidth="1"/>
    <col min="7630" max="7685" width="9" hidden="1" customWidth="1"/>
    <col min="7686" max="7881" width="9.33333333333333"/>
    <col min="7882" max="7882" width="49.5" customWidth="1"/>
    <col min="7883" max="7883" width="16.1666666666667" customWidth="1"/>
    <col min="7884" max="7884" width="15.1666666666667" customWidth="1"/>
    <col min="7885" max="7885" width="14.5" customWidth="1"/>
    <col min="7886" max="7941" width="9" hidden="1" customWidth="1"/>
    <col min="7942" max="8137" width="9.33333333333333"/>
    <col min="8138" max="8138" width="49.5" customWidth="1"/>
    <col min="8139" max="8139" width="16.1666666666667" customWidth="1"/>
    <col min="8140" max="8140" width="15.1666666666667" customWidth="1"/>
    <col min="8141" max="8141" width="14.5" customWidth="1"/>
    <col min="8142" max="8197" width="9" hidden="1" customWidth="1"/>
    <col min="8198" max="8393" width="9.33333333333333"/>
    <col min="8394" max="8394" width="49.5" customWidth="1"/>
    <col min="8395" max="8395" width="16.1666666666667" customWidth="1"/>
    <col min="8396" max="8396" width="15.1666666666667" customWidth="1"/>
    <col min="8397" max="8397" width="14.5" customWidth="1"/>
    <col min="8398" max="8453" width="9" hidden="1" customWidth="1"/>
    <col min="8454" max="8649" width="9.33333333333333"/>
    <col min="8650" max="8650" width="49.5" customWidth="1"/>
    <col min="8651" max="8651" width="16.1666666666667" customWidth="1"/>
    <col min="8652" max="8652" width="15.1666666666667" customWidth="1"/>
    <col min="8653" max="8653" width="14.5" customWidth="1"/>
    <col min="8654" max="8709" width="9" hidden="1" customWidth="1"/>
    <col min="8710" max="8905" width="9.33333333333333"/>
    <col min="8906" max="8906" width="49.5" customWidth="1"/>
    <col min="8907" max="8907" width="16.1666666666667" customWidth="1"/>
    <col min="8908" max="8908" width="15.1666666666667" customWidth="1"/>
    <col min="8909" max="8909" width="14.5" customWidth="1"/>
    <col min="8910" max="8965" width="9" hidden="1" customWidth="1"/>
    <col min="8966" max="9161" width="9.33333333333333"/>
    <col min="9162" max="9162" width="49.5" customWidth="1"/>
    <col min="9163" max="9163" width="16.1666666666667" customWidth="1"/>
    <col min="9164" max="9164" width="15.1666666666667" customWidth="1"/>
    <col min="9165" max="9165" width="14.5" customWidth="1"/>
    <col min="9166" max="9221" width="9" hidden="1" customWidth="1"/>
    <col min="9222" max="9417" width="9.33333333333333"/>
    <col min="9418" max="9418" width="49.5" customWidth="1"/>
    <col min="9419" max="9419" width="16.1666666666667" customWidth="1"/>
    <col min="9420" max="9420" width="15.1666666666667" customWidth="1"/>
    <col min="9421" max="9421" width="14.5" customWidth="1"/>
    <col min="9422" max="9477" width="9" hidden="1" customWidth="1"/>
    <col min="9478" max="9673" width="9.33333333333333"/>
    <col min="9674" max="9674" width="49.5" customWidth="1"/>
    <col min="9675" max="9675" width="16.1666666666667" customWidth="1"/>
    <col min="9676" max="9676" width="15.1666666666667" customWidth="1"/>
    <col min="9677" max="9677" width="14.5" customWidth="1"/>
    <col min="9678" max="9733" width="9" hidden="1" customWidth="1"/>
    <col min="9734" max="9929" width="9.33333333333333"/>
    <col min="9930" max="9930" width="49.5" customWidth="1"/>
    <col min="9931" max="9931" width="16.1666666666667" customWidth="1"/>
    <col min="9932" max="9932" width="15.1666666666667" customWidth="1"/>
    <col min="9933" max="9933" width="14.5" customWidth="1"/>
    <col min="9934" max="9989" width="9" hidden="1" customWidth="1"/>
    <col min="9990" max="10185" width="9.33333333333333"/>
    <col min="10186" max="10186" width="49.5" customWidth="1"/>
    <col min="10187" max="10187" width="16.1666666666667" customWidth="1"/>
    <col min="10188" max="10188" width="15.1666666666667" customWidth="1"/>
    <col min="10189" max="10189" width="14.5" customWidth="1"/>
    <col min="10190" max="10245" width="9" hidden="1" customWidth="1"/>
    <col min="10246" max="10441" width="9.33333333333333"/>
    <col min="10442" max="10442" width="49.5" customWidth="1"/>
    <col min="10443" max="10443" width="16.1666666666667" customWidth="1"/>
    <col min="10444" max="10444" width="15.1666666666667" customWidth="1"/>
    <col min="10445" max="10445" width="14.5" customWidth="1"/>
    <col min="10446" max="10501" width="9" hidden="1" customWidth="1"/>
    <col min="10502" max="10697" width="9.33333333333333"/>
    <col min="10698" max="10698" width="49.5" customWidth="1"/>
    <col min="10699" max="10699" width="16.1666666666667" customWidth="1"/>
    <col min="10700" max="10700" width="15.1666666666667" customWidth="1"/>
    <col min="10701" max="10701" width="14.5" customWidth="1"/>
    <col min="10702" max="10757" width="9" hidden="1" customWidth="1"/>
    <col min="10758" max="10953" width="9.33333333333333"/>
    <col min="10954" max="10954" width="49.5" customWidth="1"/>
    <col min="10955" max="10955" width="16.1666666666667" customWidth="1"/>
    <col min="10956" max="10956" width="15.1666666666667" customWidth="1"/>
    <col min="10957" max="10957" width="14.5" customWidth="1"/>
    <col min="10958" max="11013" width="9" hidden="1" customWidth="1"/>
    <col min="11014" max="11209" width="9.33333333333333"/>
    <col min="11210" max="11210" width="49.5" customWidth="1"/>
    <col min="11211" max="11211" width="16.1666666666667" customWidth="1"/>
    <col min="11212" max="11212" width="15.1666666666667" customWidth="1"/>
    <col min="11213" max="11213" width="14.5" customWidth="1"/>
    <col min="11214" max="11269" width="9" hidden="1" customWidth="1"/>
    <col min="11270" max="11465" width="9.33333333333333"/>
    <col min="11466" max="11466" width="49.5" customWidth="1"/>
    <col min="11467" max="11467" width="16.1666666666667" customWidth="1"/>
    <col min="11468" max="11468" width="15.1666666666667" customWidth="1"/>
    <col min="11469" max="11469" width="14.5" customWidth="1"/>
    <col min="11470" max="11525" width="9" hidden="1" customWidth="1"/>
    <col min="11526" max="11721" width="9.33333333333333"/>
    <col min="11722" max="11722" width="49.5" customWidth="1"/>
    <col min="11723" max="11723" width="16.1666666666667" customWidth="1"/>
    <col min="11724" max="11724" width="15.1666666666667" customWidth="1"/>
    <col min="11725" max="11725" width="14.5" customWidth="1"/>
    <col min="11726" max="11781" width="9" hidden="1" customWidth="1"/>
    <col min="11782" max="11977" width="9.33333333333333"/>
    <col min="11978" max="11978" width="49.5" customWidth="1"/>
    <col min="11979" max="11979" width="16.1666666666667" customWidth="1"/>
    <col min="11980" max="11980" width="15.1666666666667" customWidth="1"/>
    <col min="11981" max="11981" width="14.5" customWidth="1"/>
    <col min="11982" max="12037" width="9" hidden="1" customWidth="1"/>
    <col min="12038" max="12233" width="9.33333333333333"/>
    <col min="12234" max="12234" width="49.5" customWidth="1"/>
    <col min="12235" max="12235" width="16.1666666666667" customWidth="1"/>
    <col min="12236" max="12236" width="15.1666666666667" customWidth="1"/>
    <col min="12237" max="12237" width="14.5" customWidth="1"/>
    <col min="12238" max="12293" width="9" hidden="1" customWidth="1"/>
    <col min="12294" max="12489" width="9.33333333333333"/>
    <col min="12490" max="12490" width="49.5" customWidth="1"/>
    <col min="12491" max="12491" width="16.1666666666667" customWidth="1"/>
    <col min="12492" max="12492" width="15.1666666666667" customWidth="1"/>
    <col min="12493" max="12493" width="14.5" customWidth="1"/>
    <col min="12494" max="12549" width="9" hidden="1" customWidth="1"/>
    <col min="12550" max="12745" width="9.33333333333333"/>
    <col min="12746" max="12746" width="49.5" customWidth="1"/>
    <col min="12747" max="12747" width="16.1666666666667" customWidth="1"/>
    <col min="12748" max="12748" width="15.1666666666667" customWidth="1"/>
    <col min="12749" max="12749" width="14.5" customWidth="1"/>
    <col min="12750" max="12805" width="9" hidden="1" customWidth="1"/>
    <col min="12806" max="13001" width="9.33333333333333"/>
    <col min="13002" max="13002" width="49.5" customWidth="1"/>
    <col min="13003" max="13003" width="16.1666666666667" customWidth="1"/>
    <col min="13004" max="13004" width="15.1666666666667" customWidth="1"/>
    <col min="13005" max="13005" width="14.5" customWidth="1"/>
    <col min="13006" max="13061" width="9" hidden="1" customWidth="1"/>
    <col min="13062" max="13257" width="9.33333333333333"/>
    <col min="13258" max="13258" width="49.5" customWidth="1"/>
    <col min="13259" max="13259" width="16.1666666666667" customWidth="1"/>
    <col min="13260" max="13260" width="15.1666666666667" customWidth="1"/>
    <col min="13261" max="13261" width="14.5" customWidth="1"/>
    <col min="13262" max="13317" width="9" hidden="1" customWidth="1"/>
    <col min="13318" max="13513" width="9.33333333333333"/>
    <col min="13514" max="13514" width="49.5" customWidth="1"/>
    <col min="13515" max="13515" width="16.1666666666667" customWidth="1"/>
    <col min="13516" max="13516" width="15.1666666666667" customWidth="1"/>
    <col min="13517" max="13517" width="14.5" customWidth="1"/>
    <col min="13518" max="13573" width="9" hidden="1" customWidth="1"/>
    <col min="13574" max="13769" width="9.33333333333333"/>
    <col min="13770" max="13770" width="49.5" customWidth="1"/>
    <col min="13771" max="13771" width="16.1666666666667" customWidth="1"/>
    <col min="13772" max="13772" width="15.1666666666667" customWidth="1"/>
    <col min="13773" max="13773" width="14.5" customWidth="1"/>
    <col min="13774" max="13829" width="9" hidden="1" customWidth="1"/>
    <col min="13830" max="14025" width="9.33333333333333"/>
    <col min="14026" max="14026" width="49.5" customWidth="1"/>
    <col min="14027" max="14027" width="16.1666666666667" customWidth="1"/>
    <col min="14028" max="14028" width="15.1666666666667" customWidth="1"/>
    <col min="14029" max="14029" width="14.5" customWidth="1"/>
    <col min="14030" max="14085" width="9" hidden="1" customWidth="1"/>
    <col min="14086" max="14281" width="9.33333333333333"/>
    <col min="14282" max="14282" width="49.5" customWidth="1"/>
    <col min="14283" max="14283" width="16.1666666666667" customWidth="1"/>
    <col min="14284" max="14284" width="15.1666666666667" customWidth="1"/>
    <col min="14285" max="14285" width="14.5" customWidth="1"/>
    <col min="14286" max="14341" width="9" hidden="1" customWidth="1"/>
    <col min="14342" max="14537" width="9.33333333333333"/>
    <col min="14538" max="14538" width="49.5" customWidth="1"/>
    <col min="14539" max="14539" width="16.1666666666667" customWidth="1"/>
    <col min="14540" max="14540" width="15.1666666666667" customWidth="1"/>
    <col min="14541" max="14541" width="14.5" customWidth="1"/>
    <col min="14542" max="14597" width="9" hidden="1" customWidth="1"/>
    <col min="14598" max="14793" width="9.33333333333333"/>
    <col min="14794" max="14794" width="49.5" customWidth="1"/>
    <col min="14795" max="14795" width="16.1666666666667" customWidth="1"/>
    <col min="14796" max="14796" width="15.1666666666667" customWidth="1"/>
    <col min="14797" max="14797" width="14.5" customWidth="1"/>
    <col min="14798" max="14853" width="9" hidden="1" customWidth="1"/>
    <col min="14854" max="15049" width="9.33333333333333"/>
    <col min="15050" max="15050" width="49.5" customWidth="1"/>
    <col min="15051" max="15051" width="16.1666666666667" customWidth="1"/>
    <col min="15052" max="15052" width="15.1666666666667" customWidth="1"/>
    <col min="15053" max="15053" width="14.5" customWidth="1"/>
    <col min="15054" max="15109" width="9" hidden="1" customWidth="1"/>
    <col min="15110" max="15305" width="9.33333333333333"/>
    <col min="15306" max="15306" width="49.5" customWidth="1"/>
    <col min="15307" max="15307" width="16.1666666666667" customWidth="1"/>
    <col min="15308" max="15308" width="15.1666666666667" customWidth="1"/>
    <col min="15309" max="15309" width="14.5" customWidth="1"/>
    <col min="15310" max="15365" width="9" hidden="1" customWidth="1"/>
    <col min="15366" max="15561" width="9.33333333333333"/>
    <col min="15562" max="15562" width="49.5" customWidth="1"/>
    <col min="15563" max="15563" width="16.1666666666667" customWidth="1"/>
    <col min="15564" max="15564" width="15.1666666666667" customWidth="1"/>
    <col min="15565" max="15565" width="14.5" customWidth="1"/>
    <col min="15566" max="15621" width="9" hidden="1" customWidth="1"/>
    <col min="15622" max="15817" width="9.33333333333333"/>
    <col min="15818" max="15818" width="49.5" customWidth="1"/>
    <col min="15819" max="15819" width="16.1666666666667" customWidth="1"/>
    <col min="15820" max="15820" width="15.1666666666667" customWidth="1"/>
    <col min="15821" max="15821" width="14.5" customWidth="1"/>
    <col min="15822" max="15877" width="9" hidden="1" customWidth="1"/>
    <col min="15878" max="16073" width="9.33333333333333"/>
    <col min="16074" max="16074" width="49.5" customWidth="1"/>
    <col min="16075" max="16075" width="16.1666666666667" customWidth="1"/>
    <col min="16076" max="16076" width="15.1666666666667" customWidth="1"/>
    <col min="16077" max="16077" width="14.5" customWidth="1"/>
    <col min="16078" max="16133" width="9" hidden="1" customWidth="1"/>
    <col min="16134" max="16381" width="9.33333333333333"/>
    <col min="16382" max="16384" width="9.33333333333333" customWidth="1"/>
  </cols>
  <sheetData>
    <row r="1" ht="19.5" customHeight="1" spans="1:1">
      <c r="A1" s="4" t="s">
        <v>1641</v>
      </c>
    </row>
    <row r="2" ht="30.75" customHeight="1" spans="1:6">
      <c r="A2" s="101" t="s">
        <v>29</v>
      </c>
      <c r="B2" s="102"/>
      <c r="C2" s="102"/>
      <c r="D2" s="102"/>
      <c r="E2" s="102"/>
      <c r="F2" s="102"/>
    </row>
    <row r="3" ht="19.5" customHeight="1" spans="1:6">
      <c r="A3" s="119"/>
      <c r="B3" s="67"/>
      <c r="C3" s="68" t="s">
        <v>42</v>
      </c>
      <c r="E3" s="69"/>
      <c r="F3" s="70" t="s">
        <v>43</v>
      </c>
    </row>
    <row r="4" ht="36" customHeight="1" spans="1:6">
      <c r="A4" s="104" t="s">
        <v>1345</v>
      </c>
      <c r="B4" s="72" t="s">
        <v>45</v>
      </c>
      <c r="C4" s="73" t="s">
        <v>46</v>
      </c>
      <c r="D4" s="74" t="s">
        <v>47</v>
      </c>
      <c r="E4" s="72" t="s">
        <v>48</v>
      </c>
      <c r="F4" s="73" t="s">
        <v>49</v>
      </c>
    </row>
    <row r="5" ht="19.5" customHeight="1" spans="1:6">
      <c r="A5" s="117" t="s">
        <v>1642</v>
      </c>
      <c r="B5" s="108"/>
      <c r="C5" s="109"/>
      <c r="D5" s="110"/>
      <c r="E5" s="108"/>
      <c r="F5" s="109"/>
    </row>
    <row r="6" ht="19.5" customHeight="1" spans="1:6">
      <c r="A6" s="117" t="s">
        <v>1643</v>
      </c>
      <c r="B6" s="77">
        <v>300</v>
      </c>
      <c r="C6" s="77">
        <v>300</v>
      </c>
      <c r="D6" s="96">
        <v>0</v>
      </c>
      <c r="E6" s="98">
        <v>0</v>
      </c>
      <c r="F6" s="98">
        <v>0</v>
      </c>
    </row>
    <row r="7" ht="19.5" customHeight="1" spans="1:6">
      <c r="A7" s="117" t="s">
        <v>1644</v>
      </c>
      <c r="B7" s="77"/>
      <c r="C7" s="77"/>
      <c r="D7" s="96"/>
      <c r="E7" s="98"/>
      <c r="F7" s="98"/>
    </row>
    <row r="8" ht="19.5" customHeight="1" spans="1:6">
      <c r="A8" s="117" t="s">
        <v>1645</v>
      </c>
      <c r="B8" s="77"/>
      <c r="C8" s="77"/>
      <c r="D8" s="96"/>
      <c r="E8" s="98"/>
      <c r="F8" s="98"/>
    </row>
    <row r="9" ht="19.5" customHeight="1" spans="1:6">
      <c r="A9" s="117" t="s">
        <v>1646</v>
      </c>
      <c r="B9" s="77">
        <v>360</v>
      </c>
      <c r="C9" s="77">
        <v>360</v>
      </c>
      <c r="D9" s="96">
        <v>0</v>
      </c>
      <c r="E9" s="98">
        <v>0</v>
      </c>
      <c r="F9" s="98">
        <v>0</v>
      </c>
    </row>
    <row r="10" ht="19.5" customHeight="1" spans="1:6">
      <c r="A10" s="104" t="s">
        <v>76</v>
      </c>
      <c r="B10" s="100">
        <v>660</v>
      </c>
      <c r="C10" s="100">
        <v>660</v>
      </c>
      <c r="D10" s="100">
        <v>0</v>
      </c>
      <c r="E10" s="80">
        <v>0</v>
      </c>
      <c r="F10" s="80">
        <v>0</v>
      </c>
    </row>
    <row r="11" ht="19.5" customHeight="1" spans="1:6">
      <c r="A11" s="114" t="s">
        <v>78</v>
      </c>
      <c r="B11" s="100"/>
      <c r="C11" s="100"/>
      <c r="D11" s="100"/>
      <c r="E11" s="111"/>
      <c r="F11" s="111"/>
    </row>
    <row r="12" ht="19.5" customHeight="1" spans="1:6">
      <c r="A12" s="120" t="s">
        <v>1647</v>
      </c>
      <c r="B12" s="100">
        <v>0</v>
      </c>
      <c r="C12" s="100">
        <v>0</v>
      </c>
      <c r="D12" s="100">
        <v>3</v>
      </c>
      <c r="E12" s="80">
        <v>0</v>
      </c>
      <c r="F12" s="80">
        <v>0</v>
      </c>
    </row>
    <row r="13" ht="19.5" customHeight="1" spans="1:6">
      <c r="A13" s="117" t="s">
        <v>1648</v>
      </c>
      <c r="B13" s="100"/>
      <c r="C13" s="100"/>
      <c r="D13" s="100"/>
      <c r="E13" s="111"/>
      <c r="F13" s="111"/>
    </row>
    <row r="14" ht="19.5" customHeight="1" spans="1:6">
      <c r="A14" s="121" t="s">
        <v>87</v>
      </c>
      <c r="B14" s="100"/>
      <c r="C14" s="100"/>
      <c r="D14" s="100"/>
      <c r="E14" s="111"/>
      <c r="F14" s="111"/>
    </row>
    <row r="15" ht="19.5" customHeight="1" spans="1:6">
      <c r="A15" s="104" t="s">
        <v>88</v>
      </c>
      <c r="B15" s="100">
        <v>660</v>
      </c>
      <c r="C15" s="100">
        <v>660</v>
      </c>
      <c r="D15" s="100">
        <v>3</v>
      </c>
      <c r="E15" s="80">
        <f>D15/C15</f>
        <v>0.00454545454545455</v>
      </c>
      <c r="F15" s="111">
        <v>0</v>
      </c>
    </row>
  </sheetData>
  <mergeCells count="1">
    <mergeCell ref="A2:F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workbookViewId="0">
      <selection activeCell="O17" sqref="O17"/>
    </sheetView>
  </sheetViews>
  <sheetFormatPr defaultColWidth="9" defaultRowHeight="11.25" outlineLevelCol="5"/>
  <cols>
    <col min="1" max="1" width="65" customWidth="1"/>
    <col min="2" max="6" width="18.5" customWidth="1"/>
    <col min="7" max="145" width="9.33333333333333"/>
    <col min="146" max="146" width="47.8333333333333" customWidth="1"/>
    <col min="147" max="147" width="16" customWidth="1"/>
    <col min="148" max="148" width="16.3333333333333" customWidth="1"/>
    <col min="149" max="149" width="12.8333333333333" customWidth="1"/>
    <col min="150" max="255" width="9" hidden="1" customWidth="1"/>
    <col min="256" max="401" width="9.33333333333333"/>
    <col min="402" max="402" width="47.8333333333333" customWidth="1"/>
    <col min="403" max="403" width="16" customWidth="1"/>
    <col min="404" max="404" width="16.3333333333333" customWidth="1"/>
    <col min="405" max="405" width="12.8333333333333" customWidth="1"/>
    <col min="406" max="511" width="9" hidden="1" customWidth="1"/>
    <col min="512" max="657" width="9.33333333333333"/>
    <col min="658" max="658" width="47.8333333333333" customWidth="1"/>
    <col min="659" max="659" width="16" customWidth="1"/>
    <col min="660" max="660" width="16.3333333333333" customWidth="1"/>
    <col min="661" max="661" width="12.8333333333333" customWidth="1"/>
    <col min="662" max="767" width="9" hidden="1" customWidth="1"/>
    <col min="768" max="913" width="9.33333333333333"/>
    <col min="914" max="914" width="47.8333333333333" customWidth="1"/>
    <col min="915" max="915" width="16" customWidth="1"/>
    <col min="916" max="916" width="16.3333333333333" customWidth="1"/>
    <col min="917" max="917" width="12.8333333333333" customWidth="1"/>
    <col min="918" max="1023" width="9" hidden="1" customWidth="1"/>
    <col min="1024" max="1169" width="9.33333333333333"/>
    <col min="1170" max="1170" width="47.8333333333333" customWidth="1"/>
    <col min="1171" max="1171" width="16" customWidth="1"/>
    <col min="1172" max="1172" width="16.3333333333333" customWidth="1"/>
    <col min="1173" max="1173" width="12.8333333333333" customWidth="1"/>
    <col min="1174" max="1279" width="9" hidden="1" customWidth="1"/>
    <col min="1280" max="1425" width="9.33333333333333"/>
    <col min="1426" max="1426" width="47.8333333333333" customWidth="1"/>
    <col min="1427" max="1427" width="16" customWidth="1"/>
    <col min="1428" max="1428" width="16.3333333333333" customWidth="1"/>
    <col min="1429" max="1429" width="12.8333333333333" customWidth="1"/>
    <col min="1430" max="1535" width="9" hidden="1" customWidth="1"/>
    <col min="1536" max="1681" width="9.33333333333333"/>
    <col min="1682" max="1682" width="47.8333333333333" customWidth="1"/>
    <col min="1683" max="1683" width="16" customWidth="1"/>
    <col min="1684" max="1684" width="16.3333333333333" customWidth="1"/>
    <col min="1685" max="1685" width="12.8333333333333" customWidth="1"/>
    <col min="1686" max="1791" width="9" hidden="1" customWidth="1"/>
    <col min="1792" max="1937" width="9.33333333333333"/>
    <col min="1938" max="1938" width="47.8333333333333" customWidth="1"/>
    <col min="1939" max="1939" width="16" customWidth="1"/>
    <col min="1940" max="1940" width="16.3333333333333" customWidth="1"/>
    <col min="1941" max="1941" width="12.8333333333333" customWidth="1"/>
    <col min="1942" max="2047" width="9" hidden="1" customWidth="1"/>
    <col min="2048" max="2193" width="9.33333333333333"/>
    <col min="2194" max="2194" width="47.8333333333333" customWidth="1"/>
    <col min="2195" max="2195" width="16" customWidth="1"/>
    <col min="2196" max="2196" width="16.3333333333333" customWidth="1"/>
    <col min="2197" max="2197" width="12.8333333333333" customWidth="1"/>
    <col min="2198" max="2303" width="9" hidden="1" customWidth="1"/>
    <col min="2304" max="2449" width="9.33333333333333"/>
    <col min="2450" max="2450" width="47.8333333333333" customWidth="1"/>
    <col min="2451" max="2451" width="16" customWidth="1"/>
    <col min="2452" max="2452" width="16.3333333333333" customWidth="1"/>
    <col min="2453" max="2453" width="12.8333333333333" customWidth="1"/>
    <col min="2454" max="2559" width="9" hidden="1" customWidth="1"/>
    <col min="2560" max="2705" width="9.33333333333333"/>
    <col min="2706" max="2706" width="47.8333333333333" customWidth="1"/>
    <col min="2707" max="2707" width="16" customWidth="1"/>
    <col min="2708" max="2708" width="16.3333333333333" customWidth="1"/>
    <col min="2709" max="2709" width="12.8333333333333" customWidth="1"/>
    <col min="2710" max="2815" width="9" hidden="1" customWidth="1"/>
    <col min="2816" max="2961" width="9.33333333333333"/>
    <col min="2962" max="2962" width="47.8333333333333" customWidth="1"/>
    <col min="2963" max="2963" width="16" customWidth="1"/>
    <col min="2964" max="2964" width="16.3333333333333" customWidth="1"/>
    <col min="2965" max="2965" width="12.8333333333333" customWidth="1"/>
    <col min="2966" max="3071" width="9" hidden="1" customWidth="1"/>
    <col min="3072" max="3217" width="9.33333333333333"/>
    <col min="3218" max="3218" width="47.8333333333333" customWidth="1"/>
    <col min="3219" max="3219" width="16" customWidth="1"/>
    <col min="3220" max="3220" width="16.3333333333333" customWidth="1"/>
    <col min="3221" max="3221" width="12.8333333333333" customWidth="1"/>
    <col min="3222" max="3327" width="9" hidden="1" customWidth="1"/>
    <col min="3328" max="3473" width="9.33333333333333"/>
    <col min="3474" max="3474" width="47.8333333333333" customWidth="1"/>
    <col min="3475" max="3475" width="16" customWidth="1"/>
    <col min="3476" max="3476" width="16.3333333333333" customWidth="1"/>
    <col min="3477" max="3477" width="12.8333333333333" customWidth="1"/>
    <col min="3478" max="3583" width="9" hidden="1" customWidth="1"/>
    <col min="3584" max="3729" width="9.33333333333333"/>
    <col min="3730" max="3730" width="47.8333333333333" customWidth="1"/>
    <col min="3731" max="3731" width="16" customWidth="1"/>
    <col min="3732" max="3732" width="16.3333333333333" customWidth="1"/>
    <col min="3733" max="3733" width="12.8333333333333" customWidth="1"/>
    <col min="3734" max="3839" width="9" hidden="1" customWidth="1"/>
    <col min="3840" max="3985" width="9.33333333333333"/>
    <col min="3986" max="3986" width="47.8333333333333" customWidth="1"/>
    <col min="3987" max="3987" width="16" customWidth="1"/>
    <col min="3988" max="3988" width="16.3333333333333" customWidth="1"/>
    <col min="3989" max="3989" width="12.8333333333333" customWidth="1"/>
    <col min="3990" max="4095" width="9" hidden="1" customWidth="1"/>
    <col min="4096" max="4241" width="9.33333333333333"/>
    <col min="4242" max="4242" width="47.8333333333333" customWidth="1"/>
    <col min="4243" max="4243" width="16" customWidth="1"/>
    <col min="4244" max="4244" width="16.3333333333333" customWidth="1"/>
    <col min="4245" max="4245" width="12.8333333333333" customWidth="1"/>
    <col min="4246" max="4351" width="9" hidden="1" customWidth="1"/>
    <col min="4352" max="4497" width="9.33333333333333"/>
    <col min="4498" max="4498" width="47.8333333333333" customWidth="1"/>
    <col min="4499" max="4499" width="16" customWidth="1"/>
    <col min="4500" max="4500" width="16.3333333333333" customWidth="1"/>
    <col min="4501" max="4501" width="12.8333333333333" customWidth="1"/>
    <col min="4502" max="4607" width="9" hidden="1" customWidth="1"/>
    <col min="4608" max="4753" width="9.33333333333333"/>
    <col min="4754" max="4754" width="47.8333333333333" customWidth="1"/>
    <col min="4755" max="4755" width="16" customWidth="1"/>
    <col min="4756" max="4756" width="16.3333333333333" customWidth="1"/>
    <col min="4757" max="4757" width="12.8333333333333" customWidth="1"/>
    <col min="4758" max="4863" width="9" hidden="1" customWidth="1"/>
    <col min="4864" max="5009" width="9.33333333333333"/>
    <col min="5010" max="5010" width="47.8333333333333" customWidth="1"/>
    <col min="5011" max="5011" width="16" customWidth="1"/>
    <col min="5012" max="5012" width="16.3333333333333" customWidth="1"/>
    <col min="5013" max="5013" width="12.8333333333333" customWidth="1"/>
    <col min="5014" max="5119" width="9" hidden="1" customWidth="1"/>
    <col min="5120" max="5265" width="9.33333333333333"/>
    <col min="5266" max="5266" width="47.8333333333333" customWidth="1"/>
    <col min="5267" max="5267" width="16" customWidth="1"/>
    <col min="5268" max="5268" width="16.3333333333333" customWidth="1"/>
    <col min="5269" max="5269" width="12.8333333333333" customWidth="1"/>
    <col min="5270" max="5375" width="9" hidden="1" customWidth="1"/>
    <col min="5376" max="5521" width="9.33333333333333"/>
    <col min="5522" max="5522" width="47.8333333333333" customWidth="1"/>
    <col min="5523" max="5523" width="16" customWidth="1"/>
    <col min="5524" max="5524" width="16.3333333333333" customWidth="1"/>
    <col min="5525" max="5525" width="12.8333333333333" customWidth="1"/>
    <col min="5526" max="5631" width="9" hidden="1" customWidth="1"/>
    <col min="5632" max="5777" width="9.33333333333333"/>
    <col min="5778" max="5778" width="47.8333333333333" customWidth="1"/>
    <col min="5779" max="5779" width="16" customWidth="1"/>
    <col min="5780" max="5780" width="16.3333333333333" customWidth="1"/>
    <col min="5781" max="5781" width="12.8333333333333" customWidth="1"/>
    <col min="5782" max="5887" width="9" hidden="1" customWidth="1"/>
    <col min="5888" max="6033" width="9.33333333333333"/>
    <col min="6034" max="6034" width="47.8333333333333" customWidth="1"/>
    <col min="6035" max="6035" width="16" customWidth="1"/>
    <col min="6036" max="6036" width="16.3333333333333" customWidth="1"/>
    <col min="6037" max="6037" width="12.8333333333333" customWidth="1"/>
    <col min="6038" max="6143" width="9" hidden="1" customWidth="1"/>
    <col min="6144" max="6289" width="9.33333333333333"/>
    <col min="6290" max="6290" width="47.8333333333333" customWidth="1"/>
    <col min="6291" max="6291" width="16" customWidth="1"/>
    <col min="6292" max="6292" width="16.3333333333333" customWidth="1"/>
    <col min="6293" max="6293" width="12.8333333333333" customWidth="1"/>
    <col min="6294" max="6399" width="9" hidden="1" customWidth="1"/>
    <col min="6400" max="6545" width="9.33333333333333"/>
    <col min="6546" max="6546" width="47.8333333333333" customWidth="1"/>
    <col min="6547" max="6547" width="16" customWidth="1"/>
    <col min="6548" max="6548" width="16.3333333333333" customWidth="1"/>
    <col min="6549" max="6549" width="12.8333333333333" customWidth="1"/>
    <col min="6550" max="6655" width="9" hidden="1" customWidth="1"/>
    <col min="6656" max="6801" width="9.33333333333333"/>
    <col min="6802" max="6802" width="47.8333333333333" customWidth="1"/>
    <col min="6803" max="6803" width="16" customWidth="1"/>
    <col min="6804" max="6804" width="16.3333333333333" customWidth="1"/>
    <col min="6805" max="6805" width="12.8333333333333" customWidth="1"/>
    <col min="6806" max="6911" width="9" hidden="1" customWidth="1"/>
    <col min="6912" max="7057" width="9.33333333333333"/>
    <col min="7058" max="7058" width="47.8333333333333" customWidth="1"/>
    <col min="7059" max="7059" width="16" customWidth="1"/>
    <col min="7060" max="7060" width="16.3333333333333" customWidth="1"/>
    <col min="7061" max="7061" width="12.8333333333333" customWidth="1"/>
    <col min="7062" max="7167" width="9" hidden="1" customWidth="1"/>
    <col min="7168" max="7313" width="9.33333333333333"/>
    <col min="7314" max="7314" width="47.8333333333333" customWidth="1"/>
    <col min="7315" max="7315" width="16" customWidth="1"/>
    <col min="7316" max="7316" width="16.3333333333333" customWidth="1"/>
    <col min="7317" max="7317" width="12.8333333333333" customWidth="1"/>
    <col min="7318" max="7423" width="9" hidden="1" customWidth="1"/>
    <col min="7424" max="7569" width="9.33333333333333"/>
    <col min="7570" max="7570" width="47.8333333333333" customWidth="1"/>
    <col min="7571" max="7571" width="16" customWidth="1"/>
    <col min="7572" max="7572" width="16.3333333333333" customWidth="1"/>
    <col min="7573" max="7573" width="12.8333333333333" customWidth="1"/>
    <col min="7574" max="7679" width="9" hidden="1" customWidth="1"/>
    <col min="7680" max="7825" width="9.33333333333333"/>
    <col min="7826" max="7826" width="47.8333333333333" customWidth="1"/>
    <col min="7827" max="7827" width="16" customWidth="1"/>
    <col min="7828" max="7828" width="16.3333333333333" customWidth="1"/>
    <col min="7829" max="7829" width="12.8333333333333" customWidth="1"/>
    <col min="7830" max="7935" width="9" hidden="1" customWidth="1"/>
    <col min="7936" max="8081" width="9.33333333333333"/>
    <col min="8082" max="8082" width="47.8333333333333" customWidth="1"/>
    <col min="8083" max="8083" width="16" customWidth="1"/>
    <col min="8084" max="8084" width="16.3333333333333" customWidth="1"/>
    <col min="8085" max="8085" width="12.8333333333333" customWidth="1"/>
    <col min="8086" max="8191" width="9" hidden="1" customWidth="1"/>
    <col min="8192" max="8337" width="9.33333333333333"/>
    <col min="8338" max="8338" width="47.8333333333333" customWidth="1"/>
    <col min="8339" max="8339" width="16" customWidth="1"/>
    <col min="8340" max="8340" width="16.3333333333333" customWidth="1"/>
    <col min="8341" max="8341" width="12.8333333333333" customWidth="1"/>
    <col min="8342" max="8447" width="9" hidden="1" customWidth="1"/>
    <col min="8448" max="8593" width="9.33333333333333"/>
    <col min="8594" max="8594" width="47.8333333333333" customWidth="1"/>
    <col min="8595" max="8595" width="16" customWidth="1"/>
    <col min="8596" max="8596" width="16.3333333333333" customWidth="1"/>
    <col min="8597" max="8597" width="12.8333333333333" customWidth="1"/>
    <col min="8598" max="8703" width="9" hidden="1" customWidth="1"/>
    <col min="8704" max="8849" width="9.33333333333333"/>
    <col min="8850" max="8850" width="47.8333333333333" customWidth="1"/>
    <col min="8851" max="8851" width="16" customWidth="1"/>
    <col min="8852" max="8852" width="16.3333333333333" customWidth="1"/>
    <col min="8853" max="8853" width="12.8333333333333" customWidth="1"/>
    <col min="8854" max="8959" width="9" hidden="1" customWidth="1"/>
    <col min="8960" max="9105" width="9.33333333333333"/>
    <col min="9106" max="9106" width="47.8333333333333" customWidth="1"/>
    <col min="9107" max="9107" width="16" customWidth="1"/>
    <col min="9108" max="9108" width="16.3333333333333" customWidth="1"/>
    <col min="9109" max="9109" width="12.8333333333333" customWidth="1"/>
    <col min="9110" max="9215" width="9" hidden="1" customWidth="1"/>
    <col min="9216" max="9361" width="9.33333333333333"/>
    <col min="9362" max="9362" width="47.8333333333333" customWidth="1"/>
    <col min="9363" max="9363" width="16" customWidth="1"/>
    <col min="9364" max="9364" width="16.3333333333333" customWidth="1"/>
    <col min="9365" max="9365" width="12.8333333333333" customWidth="1"/>
    <col min="9366" max="9471" width="9" hidden="1" customWidth="1"/>
    <col min="9472" max="9617" width="9.33333333333333"/>
    <col min="9618" max="9618" width="47.8333333333333" customWidth="1"/>
    <col min="9619" max="9619" width="16" customWidth="1"/>
    <col min="9620" max="9620" width="16.3333333333333" customWidth="1"/>
    <col min="9621" max="9621" width="12.8333333333333" customWidth="1"/>
    <col min="9622" max="9727" width="9" hidden="1" customWidth="1"/>
    <col min="9728" max="9873" width="9.33333333333333"/>
    <col min="9874" max="9874" width="47.8333333333333" customWidth="1"/>
    <col min="9875" max="9875" width="16" customWidth="1"/>
    <col min="9876" max="9876" width="16.3333333333333" customWidth="1"/>
    <col min="9877" max="9877" width="12.8333333333333" customWidth="1"/>
    <col min="9878" max="9983" width="9" hidden="1" customWidth="1"/>
    <col min="9984" max="10129" width="9.33333333333333"/>
    <col min="10130" max="10130" width="47.8333333333333" customWidth="1"/>
    <col min="10131" max="10131" width="16" customWidth="1"/>
    <col min="10132" max="10132" width="16.3333333333333" customWidth="1"/>
    <col min="10133" max="10133" width="12.8333333333333" customWidth="1"/>
    <col min="10134" max="10239" width="9" hidden="1" customWidth="1"/>
    <col min="10240" max="10385" width="9.33333333333333"/>
    <col min="10386" max="10386" width="47.8333333333333" customWidth="1"/>
    <col min="10387" max="10387" width="16" customWidth="1"/>
    <col min="10388" max="10388" width="16.3333333333333" customWidth="1"/>
    <col min="10389" max="10389" width="12.8333333333333" customWidth="1"/>
    <col min="10390" max="10495" width="9" hidden="1" customWidth="1"/>
    <col min="10496" max="10641" width="9.33333333333333"/>
    <col min="10642" max="10642" width="47.8333333333333" customWidth="1"/>
    <col min="10643" max="10643" width="16" customWidth="1"/>
    <col min="10644" max="10644" width="16.3333333333333" customWidth="1"/>
    <col min="10645" max="10645" width="12.8333333333333" customWidth="1"/>
    <col min="10646" max="10751" width="9" hidden="1" customWidth="1"/>
    <col min="10752" max="10897" width="9.33333333333333"/>
    <col min="10898" max="10898" width="47.8333333333333" customWidth="1"/>
    <col min="10899" max="10899" width="16" customWidth="1"/>
    <col min="10900" max="10900" width="16.3333333333333" customWidth="1"/>
    <col min="10901" max="10901" width="12.8333333333333" customWidth="1"/>
    <col min="10902" max="11007" width="9" hidden="1" customWidth="1"/>
    <col min="11008" max="11153" width="9.33333333333333"/>
    <col min="11154" max="11154" width="47.8333333333333" customWidth="1"/>
    <col min="11155" max="11155" width="16" customWidth="1"/>
    <col min="11156" max="11156" width="16.3333333333333" customWidth="1"/>
    <col min="11157" max="11157" width="12.8333333333333" customWidth="1"/>
    <col min="11158" max="11263" width="9" hidden="1" customWidth="1"/>
    <col min="11264" max="11409" width="9.33333333333333"/>
    <col min="11410" max="11410" width="47.8333333333333" customWidth="1"/>
    <col min="11411" max="11411" width="16" customWidth="1"/>
    <col min="11412" max="11412" width="16.3333333333333" customWidth="1"/>
    <col min="11413" max="11413" width="12.8333333333333" customWidth="1"/>
    <col min="11414" max="11519" width="9" hidden="1" customWidth="1"/>
    <col min="11520" max="11665" width="9.33333333333333"/>
    <col min="11666" max="11666" width="47.8333333333333" customWidth="1"/>
    <col min="11667" max="11667" width="16" customWidth="1"/>
    <col min="11668" max="11668" width="16.3333333333333" customWidth="1"/>
    <col min="11669" max="11669" width="12.8333333333333" customWidth="1"/>
    <col min="11670" max="11775" width="9" hidden="1" customWidth="1"/>
    <col min="11776" max="11921" width="9.33333333333333"/>
    <col min="11922" max="11922" width="47.8333333333333" customWidth="1"/>
    <col min="11923" max="11923" width="16" customWidth="1"/>
    <col min="11924" max="11924" width="16.3333333333333" customWidth="1"/>
    <col min="11925" max="11925" width="12.8333333333333" customWidth="1"/>
    <col min="11926" max="12031" width="9" hidden="1" customWidth="1"/>
    <col min="12032" max="12177" width="9.33333333333333"/>
    <col min="12178" max="12178" width="47.8333333333333" customWidth="1"/>
    <col min="12179" max="12179" width="16" customWidth="1"/>
    <col min="12180" max="12180" width="16.3333333333333" customWidth="1"/>
    <col min="12181" max="12181" width="12.8333333333333" customWidth="1"/>
    <col min="12182" max="12287" width="9" hidden="1" customWidth="1"/>
    <col min="12288" max="12433" width="9.33333333333333"/>
    <col min="12434" max="12434" width="47.8333333333333" customWidth="1"/>
    <col min="12435" max="12435" width="16" customWidth="1"/>
    <col min="12436" max="12436" width="16.3333333333333" customWidth="1"/>
    <col min="12437" max="12437" width="12.8333333333333" customWidth="1"/>
    <col min="12438" max="12543" width="9" hidden="1" customWidth="1"/>
    <col min="12544" max="12689" width="9.33333333333333"/>
    <col min="12690" max="12690" width="47.8333333333333" customWidth="1"/>
    <col min="12691" max="12691" width="16" customWidth="1"/>
    <col min="12692" max="12692" width="16.3333333333333" customWidth="1"/>
    <col min="12693" max="12693" width="12.8333333333333" customWidth="1"/>
    <col min="12694" max="12799" width="9" hidden="1" customWidth="1"/>
    <col min="12800" max="12945" width="9.33333333333333"/>
    <col min="12946" max="12946" width="47.8333333333333" customWidth="1"/>
    <col min="12947" max="12947" width="16" customWidth="1"/>
    <col min="12948" max="12948" width="16.3333333333333" customWidth="1"/>
    <col min="12949" max="12949" width="12.8333333333333" customWidth="1"/>
    <col min="12950" max="13055" width="9" hidden="1" customWidth="1"/>
    <col min="13056" max="13201" width="9.33333333333333"/>
    <col min="13202" max="13202" width="47.8333333333333" customWidth="1"/>
    <col min="13203" max="13203" width="16" customWidth="1"/>
    <col min="13204" max="13204" width="16.3333333333333" customWidth="1"/>
    <col min="13205" max="13205" width="12.8333333333333" customWidth="1"/>
    <col min="13206" max="13311" width="9" hidden="1" customWidth="1"/>
    <col min="13312" max="13457" width="9.33333333333333"/>
    <col min="13458" max="13458" width="47.8333333333333" customWidth="1"/>
    <col min="13459" max="13459" width="16" customWidth="1"/>
    <col min="13460" max="13460" width="16.3333333333333" customWidth="1"/>
    <col min="13461" max="13461" width="12.8333333333333" customWidth="1"/>
    <col min="13462" max="13567" width="9" hidden="1" customWidth="1"/>
    <col min="13568" max="13713" width="9.33333333333333"/>
    <col min="13714" max="13714" width="47.8333333333333" customWidth="1"/>
    <col min="13715" max="13715" width="16" customWidth="1"/>
    <col min="13716" max="13716" width="16.3333333333333" customWidth="1"/>
    <col min="13717" max="13717" width="12.8333333333333" customWidth="1"/>
    <col min="13718" max="13823" width="9" hidden="1" customWidth="1"/>
    <col min="13824" max="13969" width="9.33333333333333"/>
    <col min="13970" max="13970" width="47.8333333333333" customWidth="1"/>
    <col min="13971" max="13971" width="16" customWidth="1"/>
    <col min="13972" max="13972" width="16.3333333333333" customWidth="1"/>
    <col min="13973" max="13973" width="12.8333333333333" customWidth="1"/>
    <col min="13974" max="14079" width="9" hidden="1" customWidth="1"/>
    <col min="14080" max="14225" width="9.33333333333333"/>
    <col min="14226" max="14226" width="47.8333333333333" customWidth="1"/>
    <col min="14227" max="14227" width="16" customWidth="1"/>
    <col min="14228" max="14228" width="16.3333333333333" customWidth="1"/>
    <col min="14229" max="14229" width="12.8333333333333" customWidth="1"/>
    <col min="14230" max="14335" width="9" hidden="1" customWidth="1"/>
    <col min="14336" max="14481" width="9.33333333333333"/>
    <col min="14482" max="14482" width="47.8333333333333" customWidth="1"/>
    <col min="14483" max="14483" width="16" customWidth="1"/>
    <col min="14484" max="14484" width="16.3333333333333" customWidth="1"/>
    <col min="14485" max="14485" width="12.8333333333333" customWidth="1"/>
    <col min="14486" max="14591" width="9" hidden="1" customWidth="1"/>
    <col min="14592" max="14737" width="9.33333333333333"/>
    <col min="14738" max="14738" width="47.8333333333333" customWidth="1"/>
    <col min="14739" max="14739" width="16" customWidth="1"/>
    <col min="14740" max="14740" width="16.3333333333333" customWidth="1"/>
    <col min="14741" max="14741" width="12.8333333333333" customWidth="1"/>
    <col min="14742" max="14847" width="9" hidden="1" customWidth="1"/>
    <col min="14848" max="14993" width="9.33333333333333"/>
    <col min="14994" max="14994" width="47.8333333333333" customWidth="1"/>
    <col min="14995" max="14995" width="16" customWidth="1"/>
    <col min="14996" max="14996" width="16.3333333333333" customWidth="1"/>
    <col min="14997" max="14997" width="12.8333333333333" customWidth="1"/>
    <col min="14998" max="15103" width="9" hidden="1" customWidth="1"/>
    <col min="15104" max="15249" width="9.33333333333333"/>
    <col min="15250" max="15250" width="47.8333333333333" customWidth="1"/>
    <col min="15251" max="15251" width="16" customWidth="1"/>
    <col min="15252" max="15252" width="16.3333333333333" customWidth="1"/>
    <col min="15253" max="15253" width="12.8333333333333" customWidth="1"/>
    <col min="15254" max="15359" width="9" hidden="1" customWidth="1"/>
    <col min="15360" max="15505" width="9.33333333333333"/>
    <col min="15506" max="15506" width="47.8333333333333" customWidth="1"/>
    <col min="15507" max="15507" width="16" customWidth="1"/>
    <col min="15508" max="15508" width="16.3333333333333" customWidth="1"/>
    <col min="15509" max="15509" width="12.8333333333333" customWidth="1"/>
    <col min="15510" max="15615" width="9" hidden="1" customWidth="1"/>
    <col min="15616" max="15761" width="9.33333333333333"/>
    <col min="15762" max="15762" width="47.8333333333333" customWidth="1"/>
    <col min="15763" max="15763" width="16" customWidth="1"/>
    <col min="15764" max="15764" width="16.3333333333333" customWidth="1"/>
    <col min="15765" max="15765" width="12.8333333333333" customWidth="1"/>
    <col min="15766" max="15871" width="9" hidden="1" customWidth="1"/>
    <col min="15872" max="16017" width="9.33333333333333"/>
    <col min="16018" max="16018" width="47.8333333333333" customWidth="1"/>
    <col min="16019" max="16019" width="16" customWidth="1"/>
    <col min="16020" max="16020" width="16.3333333333333" customWidth="1"/>
    <col min="16021" max="16021" width="12.8333333333333" customWidth="1"/>
    <col min="16022" max="16127" width="9" hidden="1" customWidth="1"/>
    <col min="16128" max="16381" width="9.33333333333333"/>
    <col min="16382" max="16384" width="9.33333333333333" customWidth="1"/>
  </cols>
  <sheetData>
    <row r="1" ht="19.5" customHeight="1" spans="1:1">
      <c r="A1" s="4" t="s">
        <v>1649</v>
      </c>
    </row>
    <row r="2" ht="28.5" customHeight="1" spans="1:6">
      <c r="A2" s="101" t="s">
        <v>32</v>
      </c>
      <c r="B2" s="102"/>
      <c r="C2" s="102"/>
      <c r="D2" s="102"/>
      <c r="E2" s="102"/>
      <c r="F2" s="102"/>
    </row>
    <row r="3" ht="19.5" customHeight="1" spans="1:6">
      <c r="A3" s="103"/>
      <c r="B3" s="67"/>
      <c r="C3" s="68" t="s">
        <v>42</v>
      </c>
      <c r="E3" s="69"/>
      <c r="F3" s="70" t="s">
        <v>43</v>
      </c>
    </row>
    <row r="4" ht="36" customHeight="1" spans="1:6">
      <c r="A4" s="104" t="s">
        <v>1650</v>
      </c>
      <c r="B4" s="72" t="s">
        <v>45</v>
      </c>
      <c r="C4" s="73" t="s">
        <v>46</v>
      </c>
      <c r="D4" s="74" t="s">
        <v>47</v>
      </c>
      <c r="E4" s="72" t="s">
        <v>48</v>
      </c>
      <c r="F4" s="73" t="s">
        <v>49</v>
      </c>
    </row>
    <row r="5" ht="18" customHeight="1" spans="1:6">
      <c r="A5" s="118" t="s">
        <v>1651</v>
      </c>
      <c r="B5" s="108"/>
      <c r="C5" s="109"/>
      <c r="D5" s="110"/>
      <c r="E5" s="108"/>
      <c r="F5" s="109"/>
    </row>
    <row r="6" ht="18" customHeight="1" spans="1:6">
      <c r="A6" s="118" t="s">
        <v>1652</v>
      </c>
      <c r="B6" s="77"/>
      <c r="C6" s="77"/>
      <c r="D6" s="96"/>
      <c r="E6" s="97"/>
      <c r="F6" s="97"/>
    </row>
    <row r="7" ht="18" customHeight="1" spans="1:6">
      <c r="A7" s="118" t="s">
        <v>1653</v>
      </c>
      <c r="B7" s="77"/>
      <c r="C7" s="77"/>
      <c r="D7" s="96"/>
      <c r="E7" s="97"/>
      <c r="F7" s="97"/>
    </row>
    <row r="8" ht="18" customHeight="1" spans="1:6">
      <c r="A8" s="118" t="s">
        <v>1654</v>
      </c>
      <c r="B8" s="77"/>
      <c r="C8" s="77"/>
      <c r="D8" s="96"/>
      <c r="E8" s="97"/>
      <c r="F8" s="97"/>
    </row>
    <row r="9" ht="18" customHeight="1" spans="1:6">
      <c r="A9" s="118" t="s">
        <v>1655</v>
      </c>
      <c r="B9" s="77"/>
      <c r="C9" s="77"/>
      <c r="D9" s="96"/>
      <c r="E9" s="97"/>
      <c r="F9" s="97"/>
    </row>
    <row r="10" ht="18" customHeight="1" spans="1:6">
      <c r="A10" s="118" t="s">
        <v>1656</v>
      </c>
      <c r="B10" s="100"/>
      <c r="C10" s="100"/>
      <c r="D10" s="100"/>
      <c r="E10" s="111"/>
      <c r="F10" s="111"/>
    </row>
    <row r="11" ht="18" customHeight="1" spans="1:6">
      <c r="A11" s="113" t="s">
        <v>1657</v>
      </c>
      <c r="B11" s="100"/>
      <c r="C11" s="100"/>
      <c r="D11" s="100"/>
      <c r="E11" s="111"/>
      <c r="F11" s="111"/>
    </row>
    <row r="12" ht="18" customHeight="1" spans="1:6">
      <c r="A12" s="113" t="s">
        <v>1658</v>
      </c>
      <c r="B12" s="100"/>
      <c r="C12" s="100"/>
      <c r="D12" s="100"/>
      <c r="E12" s="111"/>
      <c r="F12" s="111"/>
    </row>
    <row r="13" ht="15.75" customHeight="1" spans="1:6">
      <c r="A13" s="113" t="s">
        <v>1656</v>
      </c>
      <c r="B13" s="100"/>
      <c r="C13" s="100"/>
      <c r="D13" s="100"/>
      <c r="E13" s="111"/>
      <c r="F13" s="111"/>
    </row>
    <row r="14" ht="15.75" customHeight="1" spans="1:6">
      <c r="A14" s="113" t="s">
        <v>1659</v>
      </c>
      <c r="B14" s="100"/>
      <c r="C14" s="100"/>
      <c r="D14" s="100"/>
      <c r="E14" s="111"/>
      <c r="F14" s="111"/>
    </row>
    <row r="15" ht="15.75" customHeight="1" spans="1:6">
      <c r="A15" s="113" t="s">
        <v>1660</v>
      </c>
      <c r="B15" s="100"/>
      <c r="C15" s="100"/>
      <c r="D15" s="100"/>
      <c r="E15" s="111"/>
      <c r="F15" s="111"/>
    </row>
    <row r="16" ht="15.75" customHeight="1" spans="1:6">
      <c r="A16" s="113" t="s">
        <v>1661</v>
      </c>
      <c r="B16" s="100"/>
      <c r="C16" s="100"/>
      <c r="D16" s="100"/>
      <c r="E16" s="111"/>
      <c r="F16" s="111"/>
    </row>
    <row r="17" ht="15.75" customHeight="1" spans="1:6">
      <c r="A17" s="113" t="s">
        <v>1662</v>
      </c>
      <c r="B17" s="100"/>
      <c r="C17" s="100"/>
      <c r="D17" s="100"/>
      <c r="E17" s="111"/>
      <c r="F17" s="111"/>
    </row>
    <row r="18" ht="15.75" customHeight="1" spans="1:6">
      <c r="A18" s="113" t="s">
        <v>1656</v>
      </c>
      <c r="B18" s="100"/>
      <c r="C18" s="100"/>
      <c r="D18" s="100"/>
      <c r="E18" s="111"/>
      <c r="F18" s="111"/>
    </row>
    <row r="19" ht="15.75" customHeight="1" spans="1:6">
      <c r="A19" s="113" t="s">
        <v>1663</v>
      </c>
      <c r="B19" s="100">
        <v>660</v>
      </c>
      <c r="C19" s="100">
        <v>660</v>
      </c>
      <c r="D19" s="100"/>
      <c r="E19" s="80">
        <v>0</v>
      </c>
      <c r="F19" s="80">
        <v>0</v>
      </c>
    </row>
    <row r="20" ht="15.75" customHeight="1" spans="1:6">
      <c r="A20" s="113" t="s">
        <v>1664</v>
      </c>
      <c r="B20" s="100">
        <v>660</v>
      </c>
      <c r="C20" s="100">
        <v>660</v>
      </c>
      <c r="D20" s="100"/>
      <c r="E20" s="80">
        <v>0</v>
      </c>
      <c r="F20" s="80">
        <v>0</v>
      </c>
    </row>
    <row r="21" ht="17.25" customHeight="1" spans="1:6">
      <c r="A21" s="104" t="s">
        <v>1665</v>
      </c>
      <c r="B21" s="100">
        <v>660</v>
      </c>
      <c r="C21" s="100">
        <v>660</v>
      </c>
      <c r="D21" s="100"/>
      <c r="E21" s="80">
        <v>0</v>
      </c>
      <c r="F21" s="80">
        <v>0</v>
      </c>
    </row>
    <row r="22" ht="19.5" customHeight="1" spans="1:6">
      <c r="A22" s="114" t="s">
        <v>1666</v>
      </c>
      <c r="B22" s="100"/>
      <c r="C22" s="100"/>
      <c r="D22" s="100"/>
      <c r="E22" s="111"/>
      <c r="F22" s="111"/>
    </row>
    <row r="23" ht="19.5" customHeight="1" spans="1:6">
      <c r="A23" s="115" t="s">
        <v>1667</v>
      </c>
      <c r="B23" s="100"/>
      <c r="C23" s="100"/>
      <c r="D23" s="100"/>
      <c r="E23" s="111"/>
      <c r="F23" s="111"/>
    </row>
    <row r="24" ht="19.5" customHeight="1" spans="1:6">
      <c r="A24" s="116" t="s">
        <v>1668</v>
      </c>
      <c r="B24" s="100"/>
      <c r="C24" s="100"/>
      <c r="D24" s="100"/>
      <c r="E24" s="111"/>
      <c r="F24" s="111"/>
    </row>
    <row r="25" ht="19.5" customHeight="1" spans="1:6">
      <c r="A25" s="117" t="s">
        <v>1669</v>
      </c>
      <c r="B25" s="100">
        <v>0</v>
      </c>
      <c r="C25" s="100">
        <v>0</v>
      </c>
      <c r="D25" s="100">
        <v>3</v>
      </c>
      <c r="E25" s="80">
        <v>0</v>
      </c>
      <c r="F25" s="80">
        <v>0</v>
      </c>
    </row>
    <row r="26" ht="19.5" customHeight="1" spans="1:6">
      <c r="A26" s="117" t="s">
        <v>131</v>
      </c>
      <c r="B26" s="100"/>
      <c r="C26" s="100"/>
      <c r="D26" s="100"/>
      <c r="E26" s="80"/>
      <c r="F26" s="80"/>
    </row>
    <row r="27" ht="18" customHeight="1" spans="1:6">
      <c r="A27" s="104" t="s">
        <v>1670</v>
      </c>
      <c r="B27" s="100">
        <v>660</v>
      </c>
      <c r="C27" s="100">
        <v>660</v>
      </c>
      <c r="D27" s="100">
        <v>3</v>
      </c>
      <c r="E27" s="80">
        <f>D27/C27</f>
        <v>0.00454545454545455</v>
      </c>
      <c r="F27" s="80">
        <v>0</v>
      </c>
    </row>
    <row r="28" ht="19.5" customHeight="1"/>
  </sheetData>
  <mergeCells count="1">
    <mergeCell ref="A2:F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6" workbookViewId="0">
      <selection activeCell="B36" sqref="B36"/>
    </sheetView>
  </sheetViews>
  <sheetFormatPr defaultColWidth="9" defaultRowHeight="11.25" outlineLevelCol="5"/>
  <cols>
    <col min="1" max="1" width="65" customWidth="1"/>
    <col min="2" max="6" width="18.5" customWidth="1"/>
    <col min="7" max="145" width="9.33333333333333"/>
    <col min="146" max="146" width="47.8333333333333" customWidth="1"/>
    <col min="147" max="147" width="16" customWidth="1"/>
    <col min="148" max="148" width="16.3333333333333" customWidth="1"/>
    <col min="149" max="149" width="12.8333333333333" customWidth="1"/>
    <col min="150" max="255" width="9" hidden="1" customWidth="1"/>
    <col min="256" max="401" width="9.33333333333333"/>
    <col min="402" max="402" width="47.8333333333333" customWidth="1"/>
    <col min="403" max="403" width="16" customWidth="1"/>
    <col min="404" max="404" width="16.3333333333333" customWidth="1"/>
    <col min="405" max="405" width="12.8333333333333" customWidth="1"/>
    <col min="406" max="511" width="9" hidden="1" customWidth="1"/>
    <col min="512" max="657" width="9.33333333333333"/>
    <col min="658" max="658" width="47.8333333333333" customWidth="1"/>
    <col min="659" max="659" width="16" customWidth="1"/>
    <col min="660" max="660" width="16.3333333333333" customWidth="1"/>
    <col min="661" max="661" width="12.8333333333333" customWidth="1"/>
    <col min="662" max="767" width="9" hidden="1" customWidth="1"/>
    <col min="768" max="913" width="9.33333333333333"/>
    <col min="914" max="914" width="47.8333333333333" customWidth="1"/>
    <col min="915" max="915" width="16" customWidth="1"/>
    <col min="916" max="916" width="16.3333333333333" customWidth="1"/>
    <col min="917" max="917" width="12.8333333333333" customWidth="1"/>
    <col min="918" max="1023" width="9" hidden="1" customWidth="1"/>
    <col min="1024" max="1169" width="9.33333333333333"/>
    <col min="1170" max="1170" width="47.8333333333333" customWidth="1"/>
    <col min="1171" max="1171" width="16" customWidth="1"/>
    <col min="1172" max="1172" width="16.3333333333333" customWidth="1"/>
    <col min="1173" max="1173" width="12.8333333333333" customWidth="1"/>
    <col min="1174" max="1279" width="9" hidden="1" customWidth="1"/>
    <col min="1280" max="1425" width="9.33333333333333"/>
    <col min="1426" max="1426" width="47.8333333333333" customWidth="1"/>
    <col min="1427" max="1427" width="16" customWidth="1"/>
    <col min="1428" max="1428" width="16.3333333333333" customWidth="1"/>
    <col min="1429" max="1429" width="12.8333333333333" customWidth="1"/>
    <col min="1430" max="1535" width="9" hidden="1" customWidth="1"/>
    <col min="1536" max="1681" width="9.33333333333333"/>
    <col min="1682" max="1682" width="47.8333333333333" customWidth="1"/>
    <col min="1683" max="1683" width="16" customWidth="1"/>
    <col min="1684" max="1684" width="16.3333333333333" customWidth="1"/>
    <col min="1685" max="1685" width="12.8333333333333" customWidth="1"/>
    <col min="1686" max="1791" width="9" hidden="1" customWidth="1"/>
    <col min="1792" max="1937" width="9.33333333333333"/>
    <col min="1938" max="1938" width="47.8333333333333" customWidth="1"/>
    <col min="1939" max="1939" width="16" customWidth="1"/>
    <col min="1940" max="1940" width="16.3333333333333" customWidth="1"/>
    <col min="1941" max="1941" width="12.8333333333333" customWidth="1"/>
    <col min="1942" max="2047" width="9" hidden="1" customWidth="1"/>
    <col min="2048" max="2193" width="9.33333333333333"/>
    <col min="2194" max="2194" width="47.8333333333333" customWidth="1"/>
    <col min="2195" max="2195" width="16" customWidth="1"/>
    <col min="2196" max="2196" width="16.3333333333333" customWidth="1"/>
    <col min="2197" max="2197" width="12.8333333333333" customWidth="1"/>
    <col min="2198" max="2303" width="9" hidden="1" customWidth="1"/>
    <col min="2304" max="2449" width="9.33333333333333"/>
    <col min="2450" max="2450" width="47.8333333333333" customWidth="1"/>
    <col min="2451" max="2451" width="16" customWidth="1"/>
    <col min="2452" max="2452" width="16.3333333333333" customWidth="1"/>
    <col min="2453" max="2453" width="12.8333333333333" customWidth="1"/>
    <col min="2454" max="2559" width="9" hidden="1" customWidth="1"/>
    <col min="2560" max="2705" width="9.33333333333333"/>
    <col min="2706" max="2706" width="47.8333333333333" customWidth="1"/>
    <col min="2707" max="2707" width="16" customWidth="1"/>
    <col min="2708" max="2708" width="16.3333333333333" customWidth="1"/>
    <col min="2709" max="2709" width="12.8333333333333" customWidth="1"/>
    <col min="2710" max="2815" width="9" hidden="1" customWidth="1"/>
    <col min="2816" max="2961" width="9.33333333333333"/>
    <col min="2962" max="2962" width="47.8333333333333" customWidth="1"/>
    <col min="2963" max="2963" width="16" customWidth="1"/>
    <col min="2964" max="2964" width="16.3333333333333" customWidth="1"/>
    <col min="2965" max="2965" width="12.8333333333333" customWidth="1"/>
    <col min="2966" max="3071" width="9" hidden="1" customWidth="1"/>
    <col min="3072" max="3217" width="9.33333333333333"/>
    <col min="3218" max="3218" width="47.8333333333333" customWidth="1"/>
    <col min="3219" max="3219" width="16" customWidth="1"/>
    <col min="3220" max="3220" width="16.3333333333333" customWidth="1"/>
    <col min="3221" max="3221" width="12.8333333333333" customWidth="1"/>
    <col min="3222" max="3327" width="9" hidden="1" customWidth="1"/>
    <col min="3328" max="3473" width="9.33333333333333"/>
    <col min="3474" max="3474" width="47.8333333333333" customWidth="1"/>
    <col min="3475" max="3475" width="16" customWidth="1"/>
    <col min="3476" max="3476" width="16.3333333333333" customWidth="1"/>
    <col min="3477" max="3477" width="12.8333333333333" customWidth="1"/>
    <col min="3478" max="3583" width="9" hidden="1" customWidth="1"/>
    <col min="3584" max="3729" width="9.33333333333333"/>
    <col min="3730" max="3730" width="47.8333333333333" customWidth="1"/>
    <col min="3731" max="3731" width="16" customWidth="1"/>
    <col min="3732" max="3732" width="16.3333333333333" customWidth="1"/>
    <col min="3733" max="3733" width="12.8333333333333" customWidth="1"/>
    <col min="3734" max="3839" width="9" hidden="1" customWidth="1"/>
    <col min="3840" max="3985" width="9.33333333333333"/>
    <col min="3986" max="3986" width="47.8333333333333" customWidth="1"/>
    <col min="3987" max="3987" width="16" customWidth="1"/>
    <col min="3988" max="3988" width="16.3333333333333" customWidth="1"/>
    <col min="3989" max="3989" width="12.8333333333333" customWidth="1"/>
    <col min="3990" max="4095" width="9" hidden="1" customWidth="1"/>
    <col min="4096" max="4241" width="9.33333333333333"/>
    <col min="4242" max="4242" width="47.8333333333333" customWidth="1"/>
    <col min="4243" max="4243" width="16" customWidth="1"/>
    <col min="4244" max="4244" width="16.3333333333333" customWidth="1"/>
    <col min="4245" max="4245" width="12.8333333333333" customWidth="1"/>
    <col min="4246" max="4351" width="9" hidden="1" customWidth="1"/>
    <col min="4352" max="4497" width="9.33333333333333"/>
    <col min="4498" max="4498" width="47.8333333333333" customWidth="1"/>
    <col min="4499" max="4499" width="16" customWidth="1"/>
    <col min="4500" max="4500" width="16.3333333333333" customWidth="1"/>
    <col min="4501" max="4501" width="12.8333333333333" customWidth="1"/>
    <col min="4502" max="4607" width="9" hidden="1" customWidth="1"/>
    <col min="4608" max="4753" width="9.33333333333333"/>
    <col min="4754" max="4754" width="47.8333333333333" customWidth="1"/>
    <col min="4755" max="4755" width="16" customWidth="1"/>
    <col min="4756" max="4756" width="16.3333333333333" customWidth="1"/>
    <col min="4757" max="4757" width="12.8333333333333" customWidth="1"/>
    <col min="4758" max="4863" width="9" hidden="1" customWidth="1"/>
    <col min="4864" max="5009" width="9.33333333333333"/>
    <col min="5010" max="5010" width="47.8333333333333" customWidth="1"/>
    <col min="5011" max="5011" width="16" customWidth="1"/>
    <col min="5012" max="5012" width="16.3333333333333" customWidth="1"/>
    <col min="5013" max="5013" width="12.8333333333333" customWidth="1"/>
    <col min="5014" max="5119" width="9" hidden="1" customWidth="1"/>
    <col min="5120" max="5265" width="9.33333333333333"/>
    <col min="5266" max="5266" width="47.8333333333333" customWidth="1"/>
    <col min="5267" max="5267" width="16" customWidth="1"/>
    <col min="5268" max="5268" width="16.3333333333333" customWidth="1"/>
    <col min="5269" max="5269" width="12.8333333333333" customWidth="1"/>
    <col min="5270" max="5375" width="9" hidden="1" customWidth="1"/>
    <col min="5376" max="5521" width="9.33333333333333"/>
    <col min="5522" max="5522" width="47.8333333333333" customWidth="1"/>
    <col min="5523" max="5523" width="16" customWidth="1"/>
    <col min="5524" max="5524" width="16.3333333333333" customWidth="1"/>
    <col min="5525" max="5525" width="12.8333333333333" customWidth="1"/>
    <col min="5526" max="5631" width="9" hidden="1" customWidth="1"/>
    <col min="5632" max="5777" width="9.33333333333333"/>
    <col min="5778" max="5778" width="47.8333333333333" customWidth="1"/>
    <col min="5779" max="5779" width="16" customWidth="1"/>
    <col min="5780" max="5780" width="16.3333333333333" customWidth="1"/>
    <col min="5781" max="5781" width="12.8333333333333" customWidth="1"/>
    <col min="5782" max="5887" width="9" hidden="1" customWidth="1"/>
    <col min="5888" max="6033" width="9.33333333333333"/>
    <col min="6034" max="6034" width="47.8333333333333" customWidth="1"/>
    <col min="6035" max="6035" width="16" customWidth="1"/>
    <col min="6036" max="6036" width="16.3333333333333" customWidth="1"/>
    <col min="6037" max="6037" width="12.8333333333333" customWidth="1"/>
    <col min="6038" max="6143" width="9" hidden="1" customWidth="1"/>
    <col min="6144" max="6289" width="9.33333333333333"/>
    <col min="6290" max="6290" width="47.8333333333333" customWidth="1"/>
    <col min="6291" max="6291" width="16" customWidth="1"/>
    <col min="6292" max="6292" width="16.3333333333333" customWidth="1"/>
    <col min="6293" max="6293" width="12.8333333333333" customWidth="1"/>
    <col min="6294" max="6399" width="9" hidden="1" customWidth="1"/>
    <col min="6400" max="6545" width="9.33333333333333"/>
    <col min="6546" max="6546" width="47.8333333333333" customWidth="1"/>
    <col min="6547" max="6547" width="16" customWidth="1"/>
    <col min="6548" max="6548" width="16.3333333333333" customWidth="1"/>
    <col min="6549" max="6549" width="12.8333333333333" customWidth="1"/>
    <col min="6550" max="6655" width="9" hidden="1" customWidth="1"/>
    <col min="6656" max="6801" width="9.33333333333333"/>
    <col min="6802" max="6802" width="47.8333333333333" customWidth="1"/>
    <col min="6803" max="6803" width="16" customWidth="1"/>
    <col min="6804" max="6804" width="16.3333333333333" customWidth="1"/>
    <col min="6805" max="6805" width="12.8333333333333" customWidth="1"/>
    <col min="6806" max="6911" width="9" hidden="1" customWidth="1"/>
    <col min="6912" max="7057" width="9.33333333333333"/>
    <col min="7058" max="7058" width="47.8333333333333" customWidth="1"/>
    <col min="7059" max="7059" width="16" customWidth="1"/>
    <col min="7060" max="7060" width="16.3333333333333" customWidth="1"/>
    <col min="7061" max="7061" width="12.8333333333333" customWidth="1"/>
    <col min="7062" max="7167" width="9" hidden="1" customWidth="1"/>
    <col min="7168" max="7313" width="9.33333333333333"/>
    <col min="7314" max="7314" width="47.8333333333333" customWidth="1"/>
    <col min="7315" max="7315" width="16" customWidth="1"/>
    <col min="7316" max="7316" width="16.3333333333333" customWidth="1"/>
    <col min="7317" max="7317" width="12.8333333333333" customWidth="1"/>
    <col min="7318" max="7423" width="9" hidden="1" customWidth="1"/>
    <col min="7424" max="7569" width="9.33333333333333"/>
    <col min="7570" max="7570" width="47.8333333333333" customWidth="1"/>
    <col min="7571" max="7571" width="16" customWidth="1"/>
    <col min="7572" max="7572" width="16.3333333333333" customWidth="1"/>
    <col min="7573" max="7573" width="12.8333333333333" customWidth="1"/>
    <col min="7574" max="7679" width="9" hidden="1" customWidth="1"/>
    <col min="7680" max="7825" width="9.33333333333333"/>
    <col min="7826" max="7826" width="47.8333333333333" customWidth="1"/>
    <col min="7827" max="7827" width="16" customWidth="1"/>
    <col min="7828" max="7828" width="16.3333333333333" customWidth="1"/>
    <col min="7829" max="7829" width="12.8333333333333" customWidth="1"/>
    <col min="7830" max="7935" width="9" hidden="1" customWidth="1"/>
    <col min="7936" max="8081" width="9.33333333333333"/>
    <col min="8082" max="8082" width="47.8333333333333" customWidth="1"/>
    <col min="8083" max="8083" width="16" customWidth="1"/>
    <col min="8084" max="8084" width="16.3333333333333" customWidth="1"/>
    <col min="8085" max="8085" width="12.8333333333333" customWidth="1"/>
    <col min="8086" max="8191" width="9" hidden="1" customWidth="1"/>
    <col min="8192" max="8337" width="9.33333333333333"/>
    <col min="8338" max="8338" width="47.8333333333333" customWidth="1"/>
    <col min="8339" max="8339" width="16" customWidth="1"/>
    <col min="8340" max="8340" width="16.3333333333333" customWidth="1"/>
    <col min="8341" max="8341" width="12.8333333333333" customWidth="1"/>
    <col min="8342" max="8447" width="9" hidden="1" customWidth="1"/>
    <col min="8448" max="8593" width="9.33333333333333"/>
    <col min="8594" max="8594" width="47.8333333333333" customWidth="1"/>
    <col min="8595" max="8595" width="16" customWidth="1"/>
    <col min="8596" max="8596" width="16.3333333333333" customWidth="1"/>
    <col min="8597" max="8597" width="12.8333333333333" customWidth="1"/>
    <col min="8598" max="8703" width="9" hidden="1" customWidth="1"/>
    <col min="8704" max="8849" width="9.33333333333333"/>
    <col min="8850" max="8850" width="47.8333333333333" customWidth="1"/>
    <col min="8851" max="8851" width="16" customWidth="1"/>
    <col min="8852" max="8852" width="16.3333333333333" customWidth="1"/>
    <col min="8853" max="8853" width="12.8333333333333" customWidth="1"/>
    <col min="8854" max="8959" width="9" hidden="1" customWidth="1"/>
    <col min="8960" max="9105" width="9.33333333333333"/>
    <col min="9106" max="9106" width="47.8333333333333" customWidth="1"/>
    <col min="9107" max="9107" width="16" customWidth="1"/>
    <col min="9108" max="9108" width="16.3333333333333" customWidth="1"/>
    <col min="9109" max="9109" width="12.8333333333333" customWidth="1"/>
    <col min="9110" max="9215" width="9" hidden="1" customWidth="1"/>
    <col min="9216" max="9361" width="9.33333333333333"/>
    <col min="9362" max="9362" width="47.8333333333333" customWidth="1"/>
    <col min="9363" max="9363" width="16" customWidth="1"/>
    <col min="9364" max="9364" width="16.3333333333333" customWidth="1"/>
    <col min="9365" max="9365" width="12.8333333333333" customWidth="1"/>
    <col min="9366" max="9471" width="9" hidden="1" customWidth="1"/>
    <col min="9472" max="9617" width="9.33333333333333"/>
    <col min="9618" max="9618" width="47.8333333333333" customWidth="1"/>
    <col min="9619" max="9619" width="16" customWidth="1"/>
    <col min="9620" max="9620" width="16.3333333333333" customWidth="1"/>
    <col min="9621" max="9621" width="12.8333333333333" customWidth="1"/>
    <col min="9622" max="9727" width="9" hidden="1" customWidth="1"/>
    <col min="9728" max="9873" width="9.33333333333333"/>
    <col min="9874" max="9874" width="47.8333333333333" customWidth="1"/>
    <col min="9875" max="9875" width="16" customWidth="1"/>
    <col min="9876" max="9876" width="16.3333333333333" customWidth="1"/>
    <col min="9877" max="9877" width="12.8333333333333" customWidth="1"/>
    <col min="9878" max="9983" width="9" hidden="1" customWidth="1"/>
    <col min="9984" max="10129" width="9.33333333333333"/>
    <col min="10130" max="10130" width="47.8333333333333" customWidth="1"/>
    <col min="10131" max="10131" width="16" customWidth="1"/>
    <col min="10132" max="10132" width="16.3333333333333" customWidth="1"/>
    <col min="10133" max="10133" width="12.8333333333333" customWidth="1"/>
    <col min="10134" max="10239" width="9" hidden="1" customWidth="1"/>
    <col min="10240" max="10385" width="9.33333333333333"/>
    <col min="10386" max="10386" width="47.8333333333333" customWidth="1"/>
    <col min="10387" max="10387" width="16" customWidth="1"/>
    <col min="10388" max="10388" width="16.3333333333333" customWidth="1"/>
    <col min="10389" max="10389" width="12.8333333333333" customWidth="1"/>
    <col min="10390" max="10495" width="9" hidden="1" customWidth="1"/>
    <col min="10496" max="10641" width="9.33333333333333"/>
    <col min="10642" max="10642" width="47.8333333333333" customWidth="1"/>
    <col min="10643" max="10643" width="16" customWidth="1"/>
    <col min="10644" max="10644" width="16.3333333333333" customWidth="1"/>
    <col min="10645" max="10645" width="12.8333333333333" customWidth="1"/>
    <col min="10646" max="10751" width="9" hidden="1" customWidth="1"/>
    <col min="10752" max="10897" width="9.33333333333333"/>
    <col min="10898" max="10898" width="47.8333333333333" customWidth="1"/>
    <col min="10899" max="10899" width="16" customWidth="1"/>
    <col min="10900" max="10900" width="16.3333333333333" customWidth="1"/>
    <col min="10901" max="10901" width="12.8333333333333" customWidth="1"/>
    <col min="10902" max="11007" width="9" hidden="1" customWidth="1"/>
    <col min="11008" max="11153" width="9.33333333333333"/>
    <col min="11154" max="11154" width="47.8333333333333" customWidth="1"/>
    <col min="11155" max="11155" width="16" customWidth="1"/>
    <col min="11156" max="11156" width="16.3333333333333" customWidth="1"/>
    <col min="11157" max="11157" width="12.8333333333333" customWidth="1"/>
    <col min="11158" max="11263" width="9" hidden="1" customWidth="1"/>
    <col min="11264" max="11409" width="9.33333333333333"/>
    <col min="11410" max="11410" width="47.8333333333333" customWidth="1"/>
    <col min="11411" max="11411" width="16" customWidth="1"/>
    <col min="11412" max="11412" width="16.3333333333333" customWidth="1"/>
    <col min="11413" max="11413" width="12.8333333333333" customWidth="1"/>
    <col min="11414" max="11519" width="9" hidden="1" customWidth="1"/>
    <col min="11520" max="11665" width="9.33333333333333"/>
    <col min="11666" max="11666" width="47.8333333333333" customWidth="1"/>
    <col min="11667" max="11667" width="16" customWidth="1"/>
    <col min="11668" max="11668" width="16.3333333333333" customWidth="1"/>
    <col min="11669" max="11669" width="12.8333333333333" customWidth="1"/>
    <col min="11670" max="11775" width="9" hidden="1" customWidth="1"/>
    <col min="11776" max="11921" width="9.33333333333333"/>
    <col min="11922" max="11922" width="47.8333333333333" customWidth="1"/>
    <col min="11923" max="11923" width="16" customWidth="1"/>
    <col min="11924" max="11924" width="16.3333333333333" customWidth="1"/>
    <col min="11925" max="11925" width="12.8333333333333" customWidth="1"/>
    <col min="11926" max="12031" width="9" hidden="1" customWidth="1"/>
    <col min="12032" max="12177" width="9.33333333333333"/>
    <col min="12178" max="12178" width="47.8333333333333" customWidth="1"/>
    <col min="12179" max="12179" width="16" customWidth="1"/>
    <col min="12180" max="12180" width="16.3333333333333" customWidth="1"/>
    <col min="12181" max="12181" width="12.8333333333333" customWidth="1"/>
    <col min="12182" max="12287" width="9" hidden="1" customWidth="1"/>
    <col min="12288" max="12433" width="9.33333333333333"/>
    <col min="12434" max="12434" width="47.8333333333333" customWidth="1"/>
    <col min="12435" max="12435" width="16" customWidth="1"/>
    <col min="12436" max="12436" width="16.3333333333333" customWidth="1"/>
    <col min="12437" max="12437" width="12.8333333333333" customWidth="1"/>
    <col min="12438" max="12543" width="9" hidden="1" customWidth="1"/>
    <col min="12544" max="12689" width="9.33333333333333"/>
    <col min="12690" max="12690" width="47.8333333333333" customWidth="1"/>
    <col min="12691" max="12691" width="16" customWidth="1"/>
    <col min="12692" max="12692" width="16.3333333333333" customWidth="1"/>
    <col min="12693" max="12693" width="12.8333333333333" customWidth="1"/>
    <col min="12694" max="12799" width="9" hidden="1" customWidth="1"/>
    <col min="12800" max="12945" width="9.33333333333333"/>
    <col min="12946" max="12946" width="47.8333333333333" customWidth="1"/>
    <col min="12947" max="12947" width="16" customWidth="1"/>
    <col min="12948" max="12948" width="16.3333333333333" customWidth="1"/>
    <col min="12949" max="12949" width="12.8333333333333" customWidth="1"/>
    <col min="12950" max="13055" width="9" hidden="1" customWidth="1"/>
    <col min="13056" max="13201" width="9.33333333333333"/>
    <col min="13202" max="13202" width="47.8333333333333" customWidth="1"/>
    <col min="13203" max="13203" width="16" customWidth="1"/>
    <col min="13204" max="13204" width="16.3333333333333" customWidth="1"/>
    <col min="13205" max="13205" width="12.8333333333333" customWidth="1"/>
    <col min="13206" max="13311" width="9" hidden="1" customWidth="1"/>
    <col min="13312" max="13457" width="9.33333333333333"/>
    <col min="13458" max="13458" width="47.8333333333333" customWidth="1"/>
    <col min="13459" max="13459" width="16" customWidth="1"/>
    <col min="13460" max="13460" width="16.3333333333333" customWidth="1"/>
    <col min="13461" max="13461" width="12.8333333333333" customWidth="1"/>
    <col min="13462" max="13567" width="9" hidden="1" customWidth="1"/>
    <col min="13568" max="13713" width="9.33333333333333"/>
    <col min="13714" max="13714" width="47.8333333333333" customWidth="1"/>
    <col min="13715" max="13715" width="16" customWidth="1"/>
    <col min="13716" max="13716" width="16.3333333333333" customWidth="1"/>
    <col min="13717" max="13717" width="12.8333333333333" customWidth="1"/>
    <col min="13718" max="13823" width="9" hidden="1" customWidth="1"/>
    <col min="13824" max="13969" width="9.33333333333333"/>
    <col min="13970" max="13970" width="47.8333333333333" customWidth="1"/>
    <col min="13971" max="13971" width="16" customWidth="1"/>
    <col min="13972" max="13972" width="16.3333333333333" customWidth="1"/>
    <col min="13973" max="13973" width="12.8333333333333" customWidth="1"/>
    <col min="13974" max="14079" width="9" hidden="1" customWidth="1"/>
    <col min="14080" max="14225" width="9.33333333333333"/>
    <col min="14226" max="14226" width="47.8333333333333" customWidth="1"/>
    <col min="14227" max="14227" width="16" customWidth="1"/>
    <col min="14228" max="14228" width="16.3333333333333" customWidth="1"/>
    <col min="14229" max="14229" width="12.8333333333333" customWidth="1"/>
    <col min="14230" max="14335" width="9" hidden="1" customWidth="1"/>
    <col min="14336" max="14481" width="9.33333333333333"/>
    <col min="14482" max="14482" width="47.8333333333333" customWidth="1"/>
    <col min="14483" max="14483" width="16" customWidth="1"/>
    <col min="14484" max="14484" width="16.3333333333333" customWidth="1"/>
    <col min="14485" max="14485" width="12.8333333333333" customWidth="1"/>
    <col min="14486" max="14591" width="9" hidden="1" customWidth="1"/>
    <col min="14592" max="14737" width="9.33333333333333"/>
    <col min="14738" max="14738" width="47.8333333333333" customWidth="1"/>
    <col min="14739" max="14739" width="16" customWidth="1"/>
    <col min="14740" max="14740" width="16.3333333333333" customWidth="1"/>
    <col min="14741" max="14741" width="12.8333333333333" customWidth="1"/>
    <col min="14742" max="14847" width="9" hidden="1" customWidth="1"/>
    <col min="14848" max="14993" width="9.33333333333333"/>
    <col min="14994" max="14994" width="47.8333333333333" customWidth="1"/>
    <col min="14995" max="14995" width="16" customWidth="1"/>
    <col min="14996" max="14996" width="16.3333333333333" customWidth="1"/>
    <col min="14997" max="14997" width="12.8333333333333" customWidth="1"/>
    <col min="14998" max="15103" width="9" hidden="1" customWidth="1"/>
    <col min="15104" max="15249" width="9.33333333333333"/>
    <col min="15250" max="15250" width="47.8333333333333" customWidth="1"/>
    <col min="15251" max="15251" width="16" customWidth="1"/>
    <col min="15252" max="15252" width="16.3333333333333" customWidth="1"/>
    <col min="15253" max="15253" width="12.8333333333333" customWidth="1"/>
    <col min="15254" max="15359" width="9" hidden="1" customWidth="1"/>
    <col min="15360" max="15505" width="9.33333333333333"/>
    <col min="15506" max="15506" width="47.8333333333333" customWidth="1"/>
    <col min="15507" max="15507" width="16" customWidth="1"/>
    <col min="15508" max="15508" width="16.3333333333333" customWidth="1"/>
    <col min="15509" max="15509" width="12.8333333333333" customWidth="1"/>
    <col min="15510" max="15615" width="9" hidden="1" customWidth="1"/>
    <col min="15616" max="15761" width="9.33333333333333"/>
    <col min="15762" max="15762" width="47.8333333333333" customWidth="1"/>
    <col min="15763" max="15763" width="16" customWidth="1"/>
    <col min="15764" max="15764" width="16.3333333333333" customWidth="1"/>
    <col min="15765" max="15765" width="12.8333333333333" customWidth="1"/>
    <col min="15766" max="15871" width="9" hidden="1" customWidth="1"/>
    <col min="15872" max="16017" width="9.33333333333333"/>
    <col min="16018" max="16018" width="47.8333333333333" customWidth="1"/>
    <col min="16019" max="16019" width="16" customWidth="1"/>
    <col min="16020" max="16020" width="16.3333333333333" customWidth="1"/>
    <col min="16021" max="16021" width="12.8333333333333" customWidth="1"/>
    <col min="16022" max="16127" width="9" hidden="1" customWidth="1"/>
    <col min="16128" max="16381" width="9.33333333333333"/>
    <col min="16382" max="16384" width="9.33333333333333" customWidth="1"/>
  </cols>
  <sheetData>
    <row r="1" customFormat="1" ht="19.5" customHeight="1" spans="1:1">
      <c r="A1" s="4" t="s">
        <v>1671</v>
      </c>
    </row>
    <row r="2" customFormat="1" ht="28.5" customHeight="1" spans="1:6">
      <c r="A2" s="101" t="s">
        <v>1672</v>
      </c>
      <c r="B2" s="102"/>
      <c r="C2" s="102"/>
      <c r="D2" s="102"/>
      <c r="E2" s="102"/>
      <c r="F2" s="102"/>
    </row>
    <row r="3" customFormat="1" ht="19.5" customHeight="1" spans="1:6">
      <c r="A3" s="103"/>
      <c r="B3" s="67"/>
      <c r="C3" s="68" t="s">
        <v>42</v>
      </c>
      <c r="E3" s="69"/>
      <c r="F3" s="70" t="s">
        <v>43</v>
      </c>
    </row>
    <row r="4" customFormat="1" ht="36" customHeight="1" spans="1:6">
      <c r="A4" s="104" t="s">
        <v>1650</v>
      </c>
      <c r="B4" s="72" t="s">
        <v>45</v>
      </c>
      <c r="C4" s="73" t="s">
        <v>46</v>
      </c>
      <c r="D4" s="74" t="s">
        <v>47</v>
      </c>
      <c r="E4" s="72" t="s">
        <v>48</v>
      </c>
      <c r="F4" s="73" t="s">
        <v>49</v>
      </c>
    </row>
    <row r="5" customFormat="1" ht="18" customHeight="1" spans="1:6">
      <c r="A5" s="105" t="s">
        <v>1673</v>
      </c>
      <c r="B5" s="72">
        <v>0</v>
      </c>
      <c r="C5" s="73">
        <v>0</v>
      </c>
      <c r="D5" s="74">
        <v>0</v>
      </c>
      <c r="E5" s="72">
        <v>0</v>
      </c>
      <c r="F5" s="73">
        <v>0</v>
      </c>
    </row>
    <row r="6" customFormat="1" ht="18" customHeight="1" spans="1:6">
      <c r="A6" s="106" t="s">
        <v>1674</v>
      </c>
      <c r="B6" s="72"/>
      <c r="C6" s="73"/>
      <c r="D6" s="74"/>
      <c r="E6" s="72"/>
      <c r="F6" s="73"/>
    </row>
    <row r="7" customFormat="1" ht="18" customHeight="1" spans="1:6">
      <c r="A7" s="107" t="s">
        <v>1675</v>
      </c>
      <c r="B7" s="72"/>
      <c r="C7" s="73"/>
      <c r="D7" s="74"/>
      <c r="E7" s="72"/>
      <c r="F7" s="73"/>
    </row>
    <row r="8" customFormat="1" ht="18" customHeight="1" spans="1:6">
      <c r="A8" s="105" t="s">
        <v>1676</v>
      </c>
      <c r="B8" s="72">
        <v>660</v>
      </c>
      <c r="C8" s="73">
        <v>660</v>
      </c>
      <c r="D8" s="74">
        <v>0</v>
      </c>
      <c r="E8" s="72">
        <v>0</v>
      </c>
      <c r="F8" s="73">
        <v>0</v>
      </c>
    </row>
    <row r="9" customFormat="1" ht="18" customHeight="1" spans="1:6">
      <c r="A9" s="106" t="s">
        <v>1677</v>
      </c>
      <c r="B9" s="108"/>
      <c r="C9" s="109"/>
      <c r="D9" s="110"/>
      <c r="E9" s="108"/>
      <c r="F9" s="109"/>
    </row>
    <row r="10" customFormat="1" ht="18" customHeight="1" spans="1:6">
      <c r="A10" s="107" t="s">
        <v>1678</v>
      </c>
      <c r="B10" s="77"/>
      <c r="C10" s="77"/>
      <c r="D10" s="96"/>
      <c r="E10" s="97"/>
      <c r="F10" s="97"/>
    </row>
    <row r="11" customFormat="1" ht="18" customHeight="1" spans="1:6">
      <c r="A11" s="107" t="s">
        <v>1679</v>
      </c>
      <c r="B11" s="77"/>
      <c r="C11" s="77"/>
      <c r="D11" s="96"/>
      <c r="E11" s="97"/>
      <c r="F11" s="97"/>
    </row>
    <row r="12" customFormat="1" ht="18" customHeight="1" spans="1:6">
      <c r="A12" s="107" t="s">
        <v>1680</v>
      </c>
      <c r="B12" s="77"/>
      <c r="C12" s="77"/>
      <c r="D12" s="96"/>
      <c r="E12" s="97"/>
      <c r="F12" s="97"/>
    </row>
    <row r="13" customFormat="1" ht="18" customHeight="1" spans="1:6">
      <c r="A13" s="107" t="s">
        <v>1681</v>
      </c>
      <c r="B13" s="77"/>
      <c r="C13" s="77"/>
      <c r="D13" s="96"/>
      <c r="E13" s="97"/>
      <c r="F13" s="97"/>
    </row>
    <row r="14" customFormat="1" ht="18" customHeight="1" spans="1:6">
      <c r="A14" s="107" t="s">
        <v>1682</v>
      </c>
      <c r="B14" s="100"/>
      <c r="C14" s="100"/>
      <c r="D14" s="100"/>
      <c r="E14" s="111"/>
      <c r="F14" s="111"/>
    </row>
    <row r="15" customFormat="1" ht="18" customHeight="1" spans="1:6">
      <c r="A15" s="107" t="s">
        <v>1683</v>
      </c>
      <c r="B15" s="100"/>
      <c r="C15" s="100"/>
      <c r="D15" s="100"/>
      <c r="E15" s="111"/>
      <c r="F15" s="111"/>
    </row>
    <row r="16" customFormat="1" ht="18" customHeight="1" spans="1:6">
      <c r="A16" s="107" t="s">
        <v>1684</v>
      </c>
      <c r="B16" s="100"/>
      <c r="C16" s="100"/>
      <c r="D16" s="100"/>
      <c r="E16" s="111"/>
      <c r="F16" s="111"/>
    </row>
    <row r="17" customFormat="1" ht="15.75" customHeight="1" spans="1:6">
      <c r="A17" s="107" t="s">
        <v>1685</v>
      </c>
      <c r="B17" s="100"/>
      <c r="C17" s="100"/>
      <c r="D17" s="100"/>
      <c r="E17" s="111"/>
      <c r="F17" s="111"/>
    </row>
    <row r="18" customFormat="1" ht="15.75" customHeight="1" spans="1:6">
      <c r="A18" s="107" t="s">
        <v>1686</v>
      </c>
      <c r="B18" s="100"/>
      <c r="C18" s="100"/>
      <c r="D18" s="100"/>
      <c r="E18" s="111"/>
      <c r="F18" s="111"/>
    </row>
    <row r="19" customFormat="1" ht="15.75" customHeight="1" spans="1:6">
      <c r="A19" s="106" t="s">
        <v>1687</v>
      </c>
      <c r="B19" s="100"/>
      <c r="C19" s="100"/>
      <c r="D19" s="100"/>
      <c r="E19" s="111"/>
      <c r="F19" s="111"/>
    </row>
    <row r="20" customFormat="1" ht="15.75" customHeight="1" spans="1:6">
      <c r="A20" s="107" t="s">
        <v>1688</v>
      </c>
      <c r="B20" s="100"/>
      <c r="C20" s="100"/>
      <c r="D20" s="100"/>
      <c r="E20" s="111"/>
      <c r="F20" s="111"/>
    </row>
    <row r="21" customFormat="1" ht="15.75" customHeight="1" spans="1:6">
      <c r="A21" s="107" t="s">
        <v>1689</v>
      </c>
      <c r="B21" s="100"/>
      <c r="C21" s="100"/>
      <c r="D21" s="100"/>
      <c r="E21" s="111"/>
      <c r="F21" s="111"/>
    </row>
    <row r="22" customFormat="1" ht="15.75" customHeight="1" spans="1:6">
      <c r="A22" s="107" t="s">
        <v>1690</v>
      </c>
      <c r="B22" s="100"/>
      <c r="C22" s="100"/>
      <c r="D22" s="100"/>
      <c r="E22" s="111"/>
      <c r="F22" s="111"/>
    </row>
    <row r="23" customFormat="1" ht="15.75" customHeight="1" spans="1:6">
      <c r="A23" s="107" t="s">
        <v>1691</v>
      </c>
      <c r="B23" s="100"/>
      <c r="C23" s="100"/>
      <c r="D23" s="100"/>
      <c r="E23" s="111"/>
      <c r="F23" s="111"/>
    </row>
    <row r="24" customFormat="1" ht="15.75" customHeight="1" spans="1:6">
      <c r="A24" s="107" t="s">
        <v>1692</v>
      </c>
      <c r="B24" s="100"/>
      <c r="C24" s="100"/>
      <c r="D24" s="100"/>
      <c r="E24" s="111"/>
      <c r="F24" s="111"/>
    </row>
    <row r="25" customFormat="1" ht="15.75" customHeight="1" spans="1:6">
      <c r="A25" s="107" t="s">
        <v>1693</v>
      </c>
      <c r="B25" s="100"/>
      <c r="C25" s="100"/>
      <c r="D25" s="100"/>
      <c r="E25" s="111"/>
      <c r="F25" s="111"/>
    </row>
    <row r="26" customFormat="1" ht="15.75" customHeight="1" spans="1:6">
      <c r="A26" s="107" t="s">
        <v>1694</v>
      </c>
      <c r="B26" s="100"/>
      <c r="C26" s="100"/>
      <c r="D26" s="100"/>
      <c r="E26" s="111"/>
      <c r="F26" s="111"/>
    </row>
    <row r="27" customFormat="1" ht="15.75" customHeight="1" spans="1:6">
      <c r="A27" s="107" t="s">
        <v>1695</v>
      </c>
      <c r="B27" s="100"/>
      <c r="C27" s="100"/>
      <c r="D27" s="100"/>
      <c r="E27" s="111"/>
      <c r="F27" s="111"/>
    </row>
    <row r="28" customFormat="1" ht="15.75" customHeight="1" spans="1:6">
      <c r="A28" s="106" t="s">
        <v>1696</v>
      </c>
      <c r="B28" s="100"/>
      <c r="C28" s="100"/>
      <c r="D28" s="100"/>
      <c r="E28" s="111"/>
      <c r="F28" s="111"/>
    </row>
    <row r="29" customFormat="1" ht="15.75" customHeight="1" spans="1:6">
      <c r="A29" s="107" t="s">
        <v>1697</v>
      </c>
      <c r="B29" s="100"/>
      <c r="C29" s="100"/>
      <c r="D29" s="100"/>
      <c r="E29" s="111"/>
      <c r="F29" s="111"/>
    </row>
    <row r="30" customFormat="1" ht="15.75" customHeight="1" spans="1:6">
      <c r="A30" s="106" t="s">
        <v>1698</v>
      </c>
      <c r="B30" s="100"/>
      <c r="C30" s="100"/>
      <c r="D30" s="100"/>
      <c r="E30" s="111"/>
      <c r="F30" s="111"/>
    </row>
    <row r="31" customFormat="1" ht="15.75" customHeight="1" spans="1:6">
      <c r="A31" s="107" t="s">
        <v>1699</v>
      </c>
      <c r="B31" s="100"/>
      <c r="C31" s="100"/>
      <c r="D31" s="100"/>
      <c r="E31" s="111"/>
      <c r="F31" s="111"/>
    </row>
    <row r="32" customFormat="1" ht="15.75" customHeight="1" spans="1:6">
      <c r="A32" s="107" t="s">
        <v>1700</v>
      </c>
      <c r="B32" s="100"/>
      <c r="C32" s="100"/>
      <c r="D32" s="100"/>
      <c r="E32" s="111"/>
      <c r="F32" s="111"/>
    </row>
    <row r="33" customFormat="1" ht="15.75" customHeight="1" spans="1:6">
      <c r="A33" s="107" t="s">
        <v>1701</v>
      </c>
      <c r="B33" s="100"/>
      <c r="C33" s="100"/>
      <c r="D33" s="100"/>
      <c r="E33" s="111"/>
      <c r="F33" s="111"/>
    </row>
    <row r="34" customFormat="1" ht="15.75" customHeight="1" spans="1:6">
      <c r="A34" s="112" t="s">
        <v>1702</v>
      </c>
      <c r="B34" s="100">
        <v>660</v>
      </c>
      <c r="C34" s="100">
        <v>660</v>
      </c>
      <c r="D34" s="100"/>
      <c r="E34" s="80">
        <v>0</v>
      </c>
      <c r="F34" s="80">
        <v>0</v>
      </c>
    </row>
    <row r="35" customFormat="1" ht="15.75" customHeight="1" spans="1:6">
      <c r="A35" s="113" t="s">
        <v>1703</v>
      </c>
      <c r="B35" s="100">
        <v>660</v>
      </c>
      <c r="C35" s="100">
        <v>660</v>
      </c>
      <c r="D35" s="100"/>
      <c r="E35" s="80">
        <v>0</v>
      </c>
      <c r="F35" s="80">
        <v>0</v>
      </c>
    </row>
    <row r="36" customFormat="1" ht="17.25" customHeight="1" spans="1:6">
      <c r="A36" s="104" t="s">
        <v>1665</v>
      </c>
      <c r="B36" s="100">
        <v>660</v>
      </c>
      <c r="C36" s="100">
        <v>660</v>
      </c>
      <c r="D36" s="100"/>
      <c r="E36" s="80">
        <v>0</v>
      </c>
      <c r="F36" s="80">
        <v>0</v>
      </c>
    </row>
    <row r="37" customFormat="1" ht="19.5" customHeight="1" spans="1:6">
      <c r="A37" s="114" t="s">
        <v>1666</v>
      </c>
      <c r="B37" s="100"/>
      <c r="C37" s="100"/>
      <c r="D37" s="100"/>
      <c r="E37" s="111"/>
      <c r="F37" s="111"/>
    </row>
    <row r="38" customFormat="1" ht="19.5" customHeight="1" spans="1:6">
      <c r="A38" s="115" t="s">
        <v>1667</v>
      </c>
      <c r="B38" s="100"/>
      <c r="C38" s="100"/>
      <c r="D38" s="100"/>
      <c r="E38" s="111"/>
      <c r="F38" s="111"/>
    </row>
    <row r="39" customFormat="1" ht="19.5" customHeight="1" spans="1:6">
      <c r="A39" s="116" t="s">
        <v>1668</v>
      </c>
      <c r="B39" s="100"/>
      <c r="C39" s="100"/>
      <c r="D39" s="100"/>
      <c r="E39" s="111"/>
      <c r="F39" s="111"/>
    </row>
    <row r="40" customFormat="1" ht="19.5" customHeight="1" spans="1:6">
      <c r="A40" s="117" t="s">
        <v>1669</v>
      </c>
      <c r="B40" s="100">
        <v>0</v>
      </c>
      <c r="C40" s="100">
        <v>0</v>
      </c>
      <c r="D40" s="100">
        <v>3</v>
      </c>
      <c r="E40" s="80">
        <v>0</v>
      </c>
      <c r="F40" s="80">
        <v>0</v>
      </c>
    </row>
    <row r="41" customFormat="1" ht="19.5" customHeight="1" spans="1:6">
      <c r="A41" s="117" t="s">
        <v>131</v>
      </c>
      <c r="B41" s="100"/>
      <c r="C41" s="100"/>
      <c r="D41" s="100"/>
      <c r="E41" s="80"/>
      <c r="F41" s="80"/>
    </row>
    <row r="42" customFormat="1" ht="18" customHeight="1" spans="1:6">
      <c r="A42" s="104" t="s">
        <v>1670</v>
      </c>
      <c r="B42" s="100">
        <v>660</v>
      </c>
      <c r="C42" s="100">
        <v>660</v>
      </c>
      <c r="D42" s="100">
        <v>3</v>
      </c>
      <c r="E42" s="80">
        <f>D42/C42</f>
        <v>0.00454545454545455</v>
      </c>
      <c r="F42" s="80">
        <v>0</v>
      </c>
    </row>
    <row r="43" customFormat="1" ht="19.5" customHeight="1"/>
  </sheetData>
  <mergeCells count="1">
    <mergeCell ref="A2:F2"/>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L28" sqref="L28"/>
    </sheetView>
  </sheetViews>
  <sheetFormatPr defaultColWidth="12.1666666666667" defaultRowHeight="11.25" outlineLevelRow="7" outlineLevelCol="5"/>
  <cols>
    <col min="1" max="1" width="75" customWidth="1"/>
    <col min="2" max="5" width="18.5" customWidth="1"/>
    <col min="6" max="6" width="18.5" style="87" customWidth="1"/>
    <col min="257" max="257" width="39.5" customWidth="1"/>
    <col min="258" max="258" width="16.3333333333333" customWidth="1"/>
    <col min="259" max="259" width="16" customWidth="1"/>
    <col min="260" max="260" width="14.3333333333333" customWidth="1"/>
    <col min="261" max="261" width="25.5" customWidth="1"/>
    <col min="262" max="262" width="28.6666666666667" customWidth="1"/>
    <col min="513" max="513" width="39.5" customWidth="1"/>
    <col min="514" max="514" width="16.3333333333333" customWidth="1"/>
    <col min="515" max="515" width="16" customWidth="1"/>
    <col min="516" max="516" width="14.3333333333333" customWidth="1"/>
    <col min="517" max="517" width="25.5" customWidth="1"/>
    <col min="518" max="518" width="28.6666666666667" customWidth="1"/>
    <col min="769" max="769" width="39.5" customWidth="1"/>
    <col min="770" max="770" width="16.3333333333333" customWidth="1"/>
    <col min="771" max="771" width="16" customWidth="1"/>
    <col min="772" max="772" width="14.3333333333333" customWidth="1"/>
    <col min="773" max="773" width="25.5" customWidth="1"/>
    <col min="774" max="774" width="28.6666666666667" customWidth="1"/>
    <col min="1025" max="1025" width="39.5" customWidth="1"/>
    <col min="1026" max="1026" width="16.3333333333333" customWidth="1"/>
    <col min="1027" max="1027" width="16" customWidth="1"/>
    <col min="1028" max="1028" width="14.3333333333333" customWidth="1"/>
    <col min="1029" max="1029" width="25.5" customWidth="1"/>
    <col min="1030" max="1030" width="28.6666666666667" customWidth="1"/>
    <col min="1281" max="1281" width="39.5" customWidth="1"/>
    <col min="1282" max="1282" width="16.3333333333333" customWidth="1"/>
    <col min="1283" max="1283" width="16" customWidth="1"/>
    <col min="1284" max="1284" width="14.3333333333333" customWidth="1"/>
    <col min="1285" max="1285" width="25.5" customWidth="1"/>
    <col min="1286" max="1286" width="28.6666666666667" customWidth="1"/>
    <col min="1537" max="1537" width="39.5" customWidth="1"/>
    <col min="1538" max="1538" width="16.3333333333333" customWidth="1"/>
    <col min="1539" max="1539" width="16" customWidth="1"/>
    <col min="1540" max="1540" width="14.3333333333333" customWidth="1"/>
    <col min="1541" max="1541" width="25.5" customWidth="1"/>
    <col min="1542" max="1542" width="28.6666666666667" customWidth="1"/>
    <col min="1793" max="1793" width="39.5" customWidth="1"/>
    <col min="1794" max="1794" width="16.3333333333333" customWidth="1"/>
    <col min="1795" max="1795" width="16" customWidth="1"/>
    <col min="1796" max="1796" width="14.3333333333333" customWidth="1"/>
    <col min="1797" max="1797" width="25.5" customWidth="1"/>
    <col min="1798" max="1798" width="28.6666666666667" customWidth="1"/>
    <col min="2049" max="2049" width="39.5" customWidth="1"/>
    <col min="2050" max="2050" width="16.3333333333333" customWidth="1"/>
    <col min="2051" max="2051" width="16" customWidth="1"/>
    <col min="2052" max="2052" width="14.3333333333333" customWidth="1"/>
    <col min="2053" max="2053" width="25.5" customWidth="1"/>
    <col min="2054" max="2054" width="28.6666666666667" customWidth="1"/>
    <col min="2305" max="2305" width="39.5" customWidth="1"/>
    <col min="2306" max="2306" width="16.3333333333333" customWidth="1"/>
    <col min="2307" max="2307" width="16" customWidth="1"/>
    <col min="2308" max="2308" width="14.3333333333333" customWidth="1"/>
    <col min="2309" max="2309" width="25.5" customWidth="1"/>
    <col min="2310" max="2310" width="28.6666666666667" customWidth="1"/>
    <col min="2561" max="2561" width="39.5" customWidth="1"/>
    <col min="2562" max="2562" width="16.3333333333333" customWidth="1"/>
    <col min="2563" max="2563" width="16" customWidth="1"/>
    <col min="2564" max="2564" width="14.3333333333333" customWidth="1"/>
    <col min="2565" max="2565" width="25.5" customWidth="1"/>
    <col min="2566" max="2566" width="28.6666666666667" customWidth="1"/>
    <col min="2817" max="2817" width="39.5" customWidth="1"/>
    <col min="2818" max="2818" width="16.3333333333333" customWidth="1"/>
    <col min="2819" max="2819" width="16" customWidth="1"/>
    <col min="2820" max="2820" width="14.3333333333333" customWidth="1"/>
    <col min="2821" max="2821" width="25.5" customWidth="1"/>
    <col min="2822" max="2822" width="28.6666666666667" customWidth="1"/>
    <col min="3073" max="3073" width="39.5" customWidth="1"/>
    <col min="3074" max="3074" width="16.3333333333333" customWidth="1"/>
    <col min="3075" max="3075" width="16" customWidth="1"/>
    <col min="3076" max="3076" width="14.3333333333333" customWidth="1"/>
    <col min="3077" max="3077" width="25.5" customWidth="1"/>
    <col min="3078" max="3078" width="28.6666666666667" customWidth="1"/>
    <col min="3329" max="3329" width="39.5" customWidth="1"/>
    <col min="3330" max="3330" width="16.3333333333333" customWidth="1"/>
    <col min="3331" max="3331" width="16" customWidth="1"/>
    <col min="3332" max="3332" width="14.3333333333333" customWidth="1"/>
    <col min="3333" max="3333" width="25.5" customWidth="1"/>
    <col min="3334" max="3334" width="28.6666666666667" customWidth="1"/>
    <col min="3585" max="3585" width="39.5" customWidth="1"/>
    <col min="3586" max="3586" width="16.3333333333333" customWidth="1"/>
    <col min="3587" max="3587" width="16" customWidth="1"/>
    <col min="3588" max="3588" width="14.3333333333333" customWidth="1"/>
    <col min="3589" max="3589" width="25.5" customWidth="1"/>
    <col min="3590" max="3590" width="28.6666666666667" customWidth="1"/>
    <col min="3841" max="3841" width="39.5" customWidth="1"/>
    <col min="3842" max="3842" width="16.3333333333333" customWidth="1"/>
    <col min="3843" max="3843" width="16" customWidth="1"/>
    <col min="3844" max="3844" width="14.3333333333333" customWidth="1"/>
    <col min="3845" max="3845" width="25.5" customWidth="1"/>
    <col min="3846" max="3846" width="28.6666666666667" customWidth="1"/>
    <col min="4097" max="4097" width="39.5" customWidth="1"/>
    <col min="4098" max="4098" width="16.3333333333333" customWidth="1"/>
    <col min="4099" max="4099" width="16" customWidth="1"/>
    <col min="4100" max="4100" width="14.3333333333333" customWidth="1"/>
    <col min="4101" max="4101" width="25.5" customWidth="1"/>
    <col min="4102" max="4102" width="28.6666666666667" customWidth="1"/>
    <col min="4353" max="4353" width="39.5" customWidth="1"/>
    <col min="4354" max="4354" width="16.3333333333333" customWidth="1"/>
    <col min="4355" max="4355" width="16" customWidth="1"/>
    <col min="4356" max="4356" width="14.3333333333333" customWidth="1"/>
    <col min="4357" max="4357" width="25.5" customWidth="1"/>
    <col min="4358" max="4358" width="28.6666666666667" customWidth="1"/>
    <col min="4609" max="4609" width="39.5" customWidth="1"/>
    <col min="4610" max="4610" width="16.3333333333333" customWidth="1"/>
    <col min="4611" max="4611" width="16" customWidth="1"/>
    <col min="4612" max="4612" width="14.3333333333333" customWidth="1"/>
    <col min="4613" max="4613" width="25.5" customWidth="1"/>
    <col min="4614" max="4614" width="28.6666666666667" customWidth="1"/>
    <col min="4865" max="4865" width="39.5" customWidth="1"/>
    <col min="4866" max="4866" width="16.3333333333333" customWidth="1"/>
    <col min="4867" max="4867" width="16" customWidth="1"/>
    <col min="4868" max="4868" width="14.3333333333333" customWidth="1"/>
    <col min="4869" max="4869" width="25.5" customWidth="1"/>
    <col min="4870" max="4870" width="28.6666666666667" customWidth="1"/>
    <col min="5121" max="5121" width="39.5" customWidth="1"/>
    <col min="5122" max="5122" width="16.3333333333333" customWidth="1"/>
    <col min="5123" max="5123" width="16" customWidth="1"/>
    <col min="5124" max="5124" width="14.3333333333333" customWidth="1"/>
    <col min="5125" max="5125" width="25.5" customWidth="1"/>
    <col min="5126" max="5126" width="28.6666666666667" customWidth="1"/>
    <col min="5377" max="5377" width="39.5" customWidth="1"/>
    <col min="5378" max="5378" width="16.3333333333333" customWidth="1"/>
    <col min="5379" max="5379" width="16" customWidth="1"/>
    <col min="5380" max="5380" width="14.3333333333333" customWidth="1"/>
    <col min="5381" max="5381" width="25.5" customWidth="1"/>
    <col min="5382" max="5382" width="28.6666666666667" customWidth="1"/>
    <col min="5633" max="5633" width="39.5" customWidth="1"/>
    <col min="5634" max="5634" width="16.3333333333333" customWidth="1"/>
    <col min="5635" max="5635" width="16" customWidth="1"/>
    <col min="5636" max="5636" width="14.3333333333333" customWidth="1"/>
    <col min="5637" max="5637" width="25.5" customWidth="1"/>
    <col min="5638" max="5638" width="28.6666666666667" customWidth="1"/>
    <col min="5889" max="5889" width="39.5" customWidth="1"/>
    <col min="5890" max="5890" width="16.3333333333333" customWidth="1"/>
    <col min="5891" max="5891" width="16" customWidth="1"/>
    <col min="5892" max="5892" width="14.3333333333333" customWidth="1"/>
    <col min="5893" max="5893" width="25.5" customWidth="1"/>
    <col min="5894" max="5894" width="28.6666666666667" customWidth="1"/>
    <col min="6145" max="6145" width="39.5" customWidth="1"/>
    <col min="6146" max="6146" width="16.3333333333333" customWidth="1"/>
    <col min="6147" max="6147" width="16" customWidth="1"/>
    <col min="6148" max="6148" width="14.3333333333333" customWidth="1"/>
    <col min="6149" max="6149" width="25.5" customWidth="1"/>
    <col min="6150" max="6150" width="28.6666666666667" customWidth="1"/>
    <col min="6401" max="6401" width="39.5" customWidth="1"/>
    <col min="6402" max="6402" width="16.3333333333333" customWidth="1"/>
    <col min="6403" max="6403" width="16" customWidth="1"/>
    <col min="6404" max="6404" width="14.3333333333333" customWidth="1"/>
    <col min="6405" max="6405" width="25.5" customWidth="1"/>
    <col min="6406" max="6406" width="28.6666666666667" customWidth="1"/>
    <col min="6657" max="6657" width="39.5" customWidth="1"/>
    <col min="6658" max="6658" width="16.3333333333333" customWidth="1"/>
    <col min="6659" max="6659" width="16" customWidth="1"/>
    <col min="6660" max="6660" width="14.3333333333333" customWidth="1"/>
    <col min="6661" max="6661" width="25.5" customWidth="1"/>
    <col min="6662" max="6662" width="28.6666666666667" customWidth="1"/>
    <col min="6913" max="6913" width="39.5" customWidth="1"/>
    <col min="6914" max="6914" width="16.3333333333333" customWidth="1"/>
    <col min="6915" max="6915" width="16" customWidth="1"/>
    <col min="6916" max="6916" width="14.3333333333333" customWidth="1"/>
    <col min="6917" max="6917" width="25.5" customWidth="1"/>
    <col min="6918" max="6918" width="28.6666666666667" customWidth="1"/>
    <col min="7169" max="7169" width="39.5" customWidth="1"/>
    <col min="7170" max="7170" width="16.3333333333333" customWidth="1"/>
    <col min="7171" max="7171" width="16" customWidth="1"/>
    <col min="7172" max="7172" width="14.3333333333333" customWidth="1"/>
    <col min="7173" max="7173" width="25.5" customWidth="1"/>
    <col min="7174" max="7174" width="28.6666666666667" customWidth="1"/>
    <col min="7425" max="7425" width="39.5" customWidth="1"/>
    <col min="7426" max="7426" width="16.3333333333333" customWidth="1"/>
    <col min="7427" max="7427" width="16" customWidth="1"/>
    <col min="7428" max="7428" width="14.3333333333333" customWidth="1"/>
    <col min="7429" max="7429" width="25.5" customWidth="1"/>
    <col min="7430" max="7430" width="28.6666666666667" customWidth="1"/>
    <col min="7681" max="7681" width="39.5" customWidth="1"/>
    <col min="7682" max="7682" width="16.3333333333333" customWidth="1"/>
    <col min="7683" max="7683" width="16" customWidth="1"/>
    <col min="7684" max="7684" width="14.3333333333333" customWidth="1"/>
    <col min="7685" max="7685" width="25.5" customWidth="1"/>
    <col min="7686" max="7686" width="28.6666666666667" customWidth="1"/>
    <col min="7937" max="7937" width="39.5" customWidth="1"/>
    <col min="7938" max="7938" width="16.3333333333333" customWidth="1"/>
    <col min="7939" max="7939" width="16" customWidth="1"/>
    <col min="7940" max="7940" width="14.3333333333333" customWidth="1"/>
    <col min="7941" max="7941" width="25.5" customWidth="1"/>
    <col min="7942" max="7942" width="28.6666666666667" customWidth="1"/>
    <col min="8193" max="8193" width="39.5" customWidth="1"/>
    <col min="8194" max="8194" width="16.3333333333333" customWidth="1"/>
    <col min="8195" max="8195" width="16" customWidth="1"/>
    <col min="8196" max="8196" width="14.3333333333333" customWidth="1"/>
    <col min="8197" max="8197" width="25.5" customWidth="1"/>
    <col min="8198" max="8198" width="28.6666666666667" customWidth="1"/>
    <col min="8449" max="8449" width="39.5" customWidth="1"/>
    <col min="8450" max="8450" width="16.3333333333333" customWidth="1"/>
    <col min="8451" max="8451" width="16" customWidth="1"/>
    <col min="8452" max="8452" width="14.3333333333333" customWidth="1"/>
    <col min="8453" max="8453" width="25.5" customWidth="1"/>
    <col min="8454" max="8454" width="28.6666666666667" customWidth="1"/>
    <col min="8705" max="8705" width="39.5" customWidth="1"/>
    <col min="8706" max="8706" width="16.3333333333333" customWidth="1"/>
    <col min="8707" max="8707" width="16" customWidth="1"/>
    <col min="8708" max="8708" width="14.3333333333333" customWidth="1"/>
    <col min="8709" max="8709" width="25.5" customWidth="1"/>
    <col min="8710" max="8710" width="28.6666666666667" customWidth="1"/>
    <col min="8961" max="8961" width="39.5" customWidth="1"/>
    <col min="8962" max="8962" width="16.3333333333333" customWidth="1"/>
    <col min="8963" max="8963" width="16" customWidth="1"/>
    <col min="8964" max="8964" width="14.3333333333333" customWidth="1"/>
    <col min="8965" max="8965" width="25.5" customWidth="1"/>
    <col min="8966" max="8966" width="28.6666666666667" customWidth="1"/>
    <col min="9217" max="9217" width="39.5" customWidth="1"/>
    <col min="9218" max="9218" width="16.3333333333333" customWidth="1"/>
    <col min="9219" max="9219" width="16" customWidth="1"/>
    <col min="9220" max="9220" width="14.3333333333333" customWidth="1"/>
    <col min="9221" max="9221" width="25.5" customWidth="1"/>
    <col min="9222" max="9222" width="28.6666666666667" customWidth="1"/>
    <col min="9473" max="9473" width="39.5" customWidth="1"/>
    <col min="9474" max="9474" width="16.3333333333333" customWidth="1"/>
    <col min="9475" max="9475" width="16" customWidth="1"/>
    <col min="9476" max="9476" width="14.3333333333333" customWidth="1"/>
    <col min="9477" max="9477" width="25.5" customWidth="1"/>
    <col min="9478" max="9478" width="28.6666666666667" customWidth="1"/>
    <col min="9729" max="9729" width="39.5" customWidth="1"/>
    <col min="9730" max="9730" width="16.3333333333333" customWidth="1"/>
    <col min="9731" max="9731" width="16" customWidth="1"/>
    <col min="9732" max="9732" width="14.3333333333333" customWidth="1"/>
    <col min="9733" max="9733" width="25.5" customWidth="1"/>
    <col min="9734" max="9734" width="28.6666666666667" customWidth="1"/>
    <col min="9985" max="9985" width="39.5" customWidth="1"/>
    <col min="9986" max="9986" width="16.3333333333333" customWidth="1"/>
    <col min="9987" max="9987" width="16" customWidth="1"/>
    <col min="9988" max="9988" width="14.3333333333333" customWidth="1"/>
    <col min="9989" max="9989" width="25.5" customWidth="1"/>
    <col min="9990" max="9990" width="28.6666666666667" customWidth="1"/>
    <col min="10241" max="10241" width="39.5" customWidth="1"/>
    <col min="10242" max="10242" width="16.3333333333333" customWidth="1"/>
    <col min="10243" max="10243" width="16" customWidth="1"/>
    <col min="10244" max="10244" width="14.3333333333333" customWidth="1"/>
    <col min="10245" max="10245" width="25.5" customWidth="1"/>
    <col min="10246" max="10246" width="28.6666666666667" customWidth="1"/>
    <col min="10497" max="10497" width="39.5" customWidth="1"/>
    <col min="10498" max="10498" width="16.3333333333333" customWidth="1"/>
    <col min="10499" max="10499" width="16" customWidth="1"/>
    <col min="10500" max="10500" width="14.3333333333333" customWidth="1"/>
    <col min="10501" max="10501" width="25.5" customWidth="1"/>
    <col min="10502" max="10502" width="28.6666666666667" customWidth="1"/>
    <col min="10753" max="10753" width="39.5" customWidth="1"/>
    <col min="10754" max="10754" width="16.3333333333333" customWidth="1"/>
    <col min="10755" max="10755" width="16" customWidth="1"/>
    <col min="10756" max="10756" width="14.3333333333333" customWidth="1"/>
    <col min="10757" max="10757" width="25.5" customWidth="1"/>
    <col min="10758" max="10758" width="28.6666666666667" customWidth="1"/>
    <col min="11009" max="11009" width="39.5" customWidth="1"/>
    <col min="11010" max="11010" width="16.3333333333333" customWidth="1"/>
    <col min="11011" max="11011" width="16" customWidth="1"/>
    <col min="11012" max="11012" width="14.3333333333333" customWidth="1"/>
    <col min="11013" max="11013" width="25.5" customWidth="1"/>
    <col min="11014" max="11014" width="28.6666666666667" customWidth="1"/>
    <col min="11265" max="11265" width="39.5" customWidth="1"/>
    <col min="11266" max="11266" width="16.3333333333333" customWidth="1"/>
    <col min="11267" max="11267" width="16" customWidth="1"/>
    <col min="11268" max="11268" width="14.3333333333333" customWidth="1"/>
    <col min="11269" max="11269" width="25.5" customWidth="1"/>
    <col min="11270" max="11270" width="28.6666666666667" customWidth="1"/>
    <col min="11521" max="11521" width="39.5" customWidth="1"/>
    <col min="11522" max="11522" width="16.3333333333333" customWidth="1"/>
    <col min="11523" max="11523" width="16" customWidth="1"/>
    <col min="11524" max="11524" width="14.3333333333333" customWidth="1"/>
    <col min="11525" max="11525" width="25.5" customWidth="1"/>
    <col min="11526" max="11526" width="28.6666666666667" customWidth="1"/>
    <col min="11777" max="11777" width="39.5" customWidth="1"/>
    <col min="11778" max="11778" width="16.3333333333333" customWidth="1"/>
    <col min="11779" max="11779" width="16" customWidth="1"/>
    <col min="11780" max="11780" width="14.3333333333333" customWidth="1"/>
    <col min="11781" max="11781" width="25.5" customWidth="1"/>
    <col min="11782" max="11782" width="28.6666666666667" customWidth="1"/>
    <col min="12033" max="12033" width="39.5" customWidth="1"/>
    <col min="12034" max="12034" width="16.3333333333333" customWidth="1"/>
    <col min="12035" max="12035" width="16" customWidth="1"/>
    <col min="12036" max="12036" width="14.3333333333333" customWidth="1"/>
    <col min="12037" max="12037" width="25.5" customWidth="1"/>
    <col min="12038" max="12038" width="28.6666666666667" customWidth="1"/>
    <col min="12289" max="12289" width="39.5" customWidth="1"/>
    <col min="12290" max="12290" width="16.3333333333333" customWidth="1"/>
    <col min="12291" max="12291" width="16" customWidth="1"/>
    <col min="12292" max="12292" width="14.3333333333333" customWidth="1"/>
    <col min="12293" max="12293" width="25.5" customWidth="1"/>
    <col min="12294" max="12294" width="28.6666666666667" customWidth="1"/>
    <col min="12545" max="12545" width="39.5" customWidth="1"/>
    <col min="12546" max="12546" width="16.3333333333333" customWidth="1"/>
    <col min="12547" max="12547" width="16" customWidth="1"/>
    <col min="12548" max="12548" width="14.3333333333333" customWidth="1"/>
    <col min="12549" max="12549" width="25.5" customWidth="1"/>
    <col min="12550" max="12550" width="28.6666666666667" customWidth="1"/>
    <col min="12801" max="12801" width="39.5" customWidth="1"/>
    <col min="12802" max="12802" width="16.3333333333333" customWidth="1"/>
    <col min="12803" max="12803" width="16" customWidth="1"/>
    <col min="12804" max="12804" width="14.3333333333333" customWidth="1"/>
    <col min="12805" max="12805" width="25.5" customWidth="1"/>
    <col min="12806" max="12806" width="28.6666666666667" customWidth="1"/>
    <col min="13057" max="13057" width="39.5" customWidth="1"/>
    <col min="13058" max="13058" width="16.3333333333333" customWidth="1"/>
    <col min="13059" max="13059" width="16" customWidth="1"/>
    <col min="13060" max="13060" width="14.3333333333333" customWidth="1"/>
    <col min="13061" max="13061" width="25.5" customWidth="1"/>
    <col min="13062" max="13062" width="28.6666666666667" customWidth="1"/>
    <col min="13313" max="13313" width="39.5" customWidth="1"/>
    <col min="13314" max="13314" width="16.3333333333333" customWidth="1"/>
    <col min="13315" max="13315" width="16" customWidth="1"/>
    <col min="13316" max="13316" width="14.3333333333333" customWidth="1"/>
    <col min="13317" max="13317" width="25.5" customWidth="1"/>
    <col min="13318" max="13318" width="28.6666666666667" customWidth="1"/>
    <col min="13569" max="13569" width="39.5" customWidth="1"/>
    <col min="13570" max="13570" width="16.3333333333333" customWidth="1"/>
    <col min="13571" max="13571" width="16" customWidth="1"/>
    <col min="13572" max="13572" width="14.3333333333333" customWidth="1"/>
    <col min="13573" max="13573" width="25.5" customWidth="1"/>
    <col min="13574" max="13574" width="28.6666666666667" customWidth="1"/>
    <col min="13825" max="13825" width="39.5" customWidth="1"/>
    <col min="13826" max="13826" width="16.3333333333333" customWidth="1"/>
    <col min="13827" max="13827" width="16" customWidth="1"/>
    <col min="13828" max="13828" width="14.3333333333333" customWidth="1"/>
    <col min="13829" max="13829" width="25.5" customWidth="1"/>
    <col min="13830" max="13830" width="28.6666666666667" customWidth="1"/>
    <col min="14081" max="14081" width="39.5" customWidth="1"/>
    <col min="14082" max="14082" width="16.3333333333333" customWidth="1"/>
    <col min="14083" max="14083" width="16" customWidth="1"/>
    <col min="14084" max="14084" width="14.3333333333333" customWidth="1"/>
    <col min="14085" max="14085" width="25.5" customWidth="1"/>
    <col min="14086" max="14086" width="28.6666666666667" customWidth="1"/>
    <col min="14337" max="14337" width="39.5" customWidth="1"/>
    <col min="14338" max="14338" width="16.3333333333333" customWidth="1"/>
    <col min="14339" max="14339" width="16" customWidth="1"/>
    <col min="14340" max="14340" width="14.3333333333333" customWidth="1"/>
    <col min="14341" max="14341" width="25.5" customWidth="1"/>
    <col min="14342" max="14342" width="28.6666666666667" customWidth="1"/>
    <col min="14593" max="14593" width="39.5" customWidth="1"/>
    <col min="14594" max="14594" width="16.3333333333333" customWidth="1"/>
    <col min="14595" max="14595" width="16" customWidth="1"/>
    <col min="14596" max="14596" width="14.3333333333333" customWidth="1"/>
    <col min="14597" max="14597" width="25.5" customWidth="1"/>
    <col min="14598" max="14598" width="28.6666666666667" customWidth="1"/>
    <col min="14849" max="14849" width="39.5" customWidth="1"/>
    <col min="14850" max="14850" width="16.3333333333333" customWidth="1"/>
    <col min="14851" max="14851" width="16" customWidth="1"/>
    <col min="14852" max="14852" width="14.3333333333333" customWidth="1"/>
    <col min="14853" max="14853" width="25.5" customWidth="1"/>
    <col min="14854" max="14854" width="28.6666666666667" customWidth="1"/>
    <col min="15105" max="15105" width="39.5" customWidth="1"/>
    <col min="15106" max="15106" width="16.3333333333333" customWidth="1"/>
    <col min="15107" max="15107" width="16" customWidth="1"/>
    <col min="15108" max="15108" width="14.3333333333333" customWidth="1"/>
    <col min="15109" max="15109" width="25.5" customWidth="1"/>
    <col min="15110" max="15110" width="28.6666666666667" customWidth="1"/>
    <col min="15361" max="15361" width="39.5" customWidth="1"/>
    <col min="15362" max="15362" width="16.3333333333333" customWidth="1"/>
    <col min="15363" max="15363" width="16" customWidth="1"/>
    <col min="15364" max="15364" width="14.3333333333333" customWidth="1"/>
    <col min="15365" max="15365" width="25.5" customWidth="1"/>
    <col min="15366" max="15366" width="28.6666666666667" customWidth="1"/>
    <col min="15617" max="15617" width="39.5" customWidth="1"/>
    <col min="15618" max="15618" width="16.3333333333333" customWidth="1"/>
    <col min="15619" max="15619" width="16" customWidth="1"/>
    <col min="15620" max="15620" width="14.3333333333333" customWidth="1"/>
    <col min="15621" max="15621" width="25.5" customWidth="1"/>
    <col min="15622" max="15622" width="28.6666666666667" customWidth="1"/>
    <col min="15873" max="15873" width="39.5" customWidth="1"/>
    <col min="15874" max="15874" width="16.3333333333333" customWidth="1"/>
    <col min="15875" max="15875" width="16" customWidth="1"/>
    <col min="15876" max="15876" width="14.3333333333333" customWidth="1"/>
    <col min="15877" max="15877" width="25.5" customWidth="1"/>
    <col min="15878" max="15878" width="28.6666666666667" customWidth="1"/>
    <col min="16129" max="16129" width="39.5" customWidth="1"/>
    <col min="16130" max="16130" width="16.3333333333333" customWidth="1"/>
    <col min="16131" max="16131" width="16" customWidth="1"/>
    <col min="16132" max="16132" width="14.3333333333333" customWidth="1"/>
    <col min="16133" max="16133" width="25.5" customWidth="1"/>
    <col min="16134" max="16134" width="28.6666666666667" customWidth="1"/>
  </cols>
  <sheetData>
    <row r="1" ht="19.5" customHeight="1" spans="1:1">
      <c r="A1" s="4" t="s">
        <v>1704</v>
      </c>
    </row>
    <row r="2" customFormat="1" ht="33" customHeight="1" spans="1:6">
      <c r="A2" s="88" t="s">
        <v>1705</v>
      </c>
      <c r="B2" s="89"/>
      <c r="C2" s="89"/>
      <c r="D2" s="89"/>
      <c r="E2" s="89"/>
      <c r="F2" s="90"/>
    </row>
    <row r="3" customFormat="1" ht="19.5" customHeight="1" spans="1:6">
      <c r="A3" s="91"/>
      <c r="B3" s="67"/>
      <c r="C3" s="68" t="s">
        <v>42</v>
      </c>
      <c r="E3" s="69"/>
      <c r="F3" s="92" t="s">
        <v>43</v>
      </c>
    </row>
    <row r="4" customFormat="1" ht="36" customHeight="1" spans="1:6">
      <c r="A4" s="93" t="s">
        <v>1345</v>
      </c>
      <c r="B4" s="72" t="s">
        <v>45</v>
      </c>
      <c r="C4" s="73" t="s">
        <v>46</v>
      </c>
      <c r="D4" s="74" t="s">
        <v>47</v>
      </c>
      <c r="E4" s="72" t="s">
        <v>48</v>
      </c>
      <c r="F4" s="94" t="s">
        <v>49</v>
      </c>
    </row>
    <row r="5" customFormat="1" ht="19.5" customHeight="1" spans="1:6">
      <c r="A5" s="95" t="s">
        <v>1706</v>
      </c>
      <c r="B5" s="77"/>
      <c r="C5" s="77"/>
      <c r="D5" s="96">
        <v>3</v>
      </c>
      <c r="E5" s="97">
        <v>0</v>
      </c>
      <c r="F5" s="98">
        <v>0</v>
      </c>
    </row>
    <row r="6" customFormat="1" ht="19.5" customHeight="1" spans="1:6">
      <c r="A6" s="99" t="s">
        <v>1381</v>
      </c>
      <c r="B6" s="100">
        <v>0</v>
      </c>
      <c r="C6" s="100">
        <f>SUM(C5:C5)</f>
        <v>0</v>
      </c>
      <c r="D6" s="100">
        <f>SUM(D5:D5)</f>
        <v>3</v>
      </c>
      <c r="E6" s="98">
        <v>0</v>
      </c>
      <c r="F6" s="80">
        <v>0</v>
      </c>
    </row>
    <row r="7" ht="31.5" customHeight="1"/>
    <row r="8" ht="13.5"/>
  </sheetData>
  <mergeCells count="1">
    <mergeCell ref="A2:F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6"/>
  <sheetViews>
    <sheetView workbookViewId="0">
      <selection activeCell="L20" sqref="L20"/>
    </sheetView>
  </sheetViews>
  <sheetFormatPr defaultColWidth="9" defaultRowHeight="11.25" outlineLevelRow="5"/>
  <cols>
    <col min="1" max="1" width="62.1666666666667" customWidth="1"/>
    <col min="2" max="6" width="18.5" customWidth="1"/>
    <col min="7" max="9" width="12" customWidth="1"/>
    <col min="10" max="10" width="7.5" customWidth="1"/>
    <col min="11" max="11" width="1" customWidth="1"/>
    <col min="12" max="12" width="13.5" customWidth="1"/>
    <col min="13" max="13" width="7.83333333333333" customWidth="1"/>
  </cols>
  <sheetData>
    <row r="1" customFormat="1" ht="19.5" customHeight="1" spans="1:1">
      <c r="A1" s="4" t="s">
        <v>1707</v>
      </c>
    </row>
    <row r="2" ht="33" customHeight="1" spans="1:256">
      <c r="A2" s="63" t="s">
        <v>1708</v>
      </c>
      <c r="B2" s="64"/>
      <c r="C2" s="64"/>
      <c r="D2" s="64"/>
      <c r="E2" s="64"/>
      <c r="F2" s="64"/>
      <c r="G2" s="65"/>
      <c r="H2" s="65"/>
      <c r="I2" s="65"/>
      <c r="J2" s="65"/>
      <c r="K2" s="65"/>
      <c r="L2" s="65"/>
      <c r="M2" s="65"/>
      <c r="N2" s="84"/>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row>
    <row r="3" ht="19.5" customHeight="1" spans="1:256">
      <c r="A3" s="66"/>
      <c r="B3" s="67"/>
      <c r="C3" s="68" t="s">
        <v>42</v>
      </c>
      <c r="E3" s="69"/>
      <c r="F3" s="70" t="s">
        <v>43</v>
      </c>
      <c r="G3" s="71"/>
      <c r="H3" s="71"/>
      <c r="I3" s="71"/>
      <c r="J3" s="71"/>
      <c r="K3" s="71"/>
      <c r="L3" s="71"/>
      <c r="M3" s="71"/>
      <c r="N3" s="85"/>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c r="EY3" s="71"/>
      <c r="EZ3" s="71"/>
      <c r="FA3" s="71"/>
      <c r="FB3" s="71"/>
      <c r="FC3" s="71"/>
      <c r="FD3" s="71"/>
      <c r="FE3" s="71"/>
      <c r="FF3" s="71"/>
      <c r="FG3" s="71"/>
      <c r="FH3" s="71"/>
      <c r="FI3" s="71"/>
      <c r="FJ3" s="71"/>
      <c r="FK3" s="71"/>
      <c r="FL3" s="71"/>
      <c r="FM3" s="71"/>
      <c r="FN3" s="71"/>
      <c r="FO3" s="71"/>
      <c r="FP3" s="71"/>
      <c r="FQ3" s="71"/>
      <c r="FR3" s="71"/>
      <c r="FS3" s="71"/>
      <c r="FT3" s="71"/>
      <c r="FU3" s="71"/>
      <c r="FV3" s="71"/>
      <c r="FW3" s="71"/>
      <c r="FX3" s="71"/>
      <c r="FY3" s="71"/>
      <c r="FZ3" s="71"/>
      <c r="GA3" s="71"/>
      <c r="GB3" s="71"/>
      <c r="GC3" s="71"/>
      <c r="GD3" s="71"/>
      <c r="GE3" s="71"/>
      <c r="GF3" s="71"/>
      <c r="GG3" s="71"/>
      <c r="GH3" s="71"/>
      <c r="GI3" s="71"/>
      <c r="GJ3" s="71"/>
      <c r="GK3" s="71"/>
      <c r="GL3" s="71"/>
      <c r="GM3" s="71"/>
      <c r="GN3" s="71"/>
      <c r="GO3" s="71"/>
      <c r="GP3" s="71"/>
      <c r="GQ3" s="71"/>
      <c r="GR3" s="71"/>
      <c r="GS3" s="71"/>
      <c r="GT3" s="71"/>
      <c r="GU3" s="71"/>
      <c r="GV3" s="71"/>
      <c r="GW3" s="71"/>
      <c r="GX3" s="71"/>
      <c r="GY3" s="71"/>
      <c r="GZ3" s="71"/>
      <c r="HA3" s="71"/>
      <c r="HB3" s="71"/>
      <c r="HC3" s="71"/>
      <c r="HD3" s="71"/>
      <c r="HE3" s="71"/>
      <c r="HF3" s="71"/>
      <c r="HG3" s="71"/>
      <c r="HH3" s="71"/>
      <c r="HI3" s="71"/>
      <c r="HJ3" s="71"/>
      <c r="HK3" s="71"/>
      <c r="HL3" s="71"/>
      <c r="HM3" s="71"/>
      <c r="HN3" s="71"/>
      <c r="HO3" s="71"/>
      <c r="HP3" s="71"/>
      <c r="HQ3" s="71"/>
      <c r="HR3" s="71"/>
      <c r="HS3" s="71"/>
      <c r="HT3" s="71"/>
      <c r="HU3" s="71"/>
      <c r="HV3" s="71"/>
      <c r="HW3" s="71"/>
      <c r="HX3" s="71"/>
      <c r="HY3" s="71"/>
      <c r="HZ3" s="71"/>
      <c r="IA3" s="71"/>
      <c r="IB3" s="71"/>
      <c r="IC3" s="71"/>
      <c r="ID3" s="71"/>
      <c r="IE3" s="71"/>
      <c r="IF3" s="71"/>
      <c r="IG3" s="71"/>
      <c r="IH3" s="71"/>
      <c r="II3" s="71"/>
      <c r="IJ3" s="71"/>
      <c r="IK3" s="71"/>
      <c r="IL3" s="71"/>
      <c r="IM3" s="71"/>
      <c r="IN3" s="71"/>
      <c r="IO3" s="71"/>
      <c r="IP3" s="71"/>
      <c r="IQ3" s="71"/>
      <c r="IR3" s="71"/>
      <c r="IS3" s="71"/>
      <c r="IT3" s="71"/>
      <c r="IU3" s="71"/>
      <c r="IV3" s="71"/>
    </row>
    <row r="4" ht="36" customHeight="1" spans="1:256">
      <c r="A4" s="72" t="s">
        <v>1304</v>
      </c>
      <c r="B4" s="72" t="s">
        <v>45</v>
      </c>
      <c r="C4" s="73" t="s">
        <v>46</v>
      </c>
      <c r="D4" s="74" t="s">
        <v>47</v>
      </c>
      <c r="E4" s="72" t="s">
        <v>48</v>
      </c>
      <c r="F4" s="73" t="s">
        <v>49</v>
      </c>
      <c r="G4" s="71"/>
      <c r="H4" s="71"/>
      <c r="I4" s="71"/>
      <c r="J4" s="71"/>
      <c r="K4" s="71"/>
      <c r="L4" s="71"/>
      <c r="M4" s="71"/>
      <c r="N4" s="85"/>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86"/>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c r="IC4" s="71"/>
      <c r="ID4" s="71"/>
      <c r="IE4" s="71"/>
      <c r="IF4" s="71"/>
      <c r="IG4" s="71"/>
      <c r="IH4" s="71"/>
      <c r="II4" s="71"/>
      <c r="IJ4" s="71"/>
      <c r="IK4" s="71"/>
      <c r="IL4" s="71"/>
      <c r="IM4" s="71"/>
      <c r="IN4" s="71"/>
      <c r="IO4" s="71"/>
      <c r="IP4" s="71"/>
      <c r="IQ4" s="71"/>
      <c r="IR4" s="71"/>
      <c r="IS4" s="71"/>
      <c r="IT4" s="71"/>
      <c r="IU4" s="71"/>
      <c r="IV4" s="71"/>
    </row>
    <row r="5" customFormat="1" ht="19.5" customHeight="1" spans="1:6">
      <c r="A5" s="75" t="s">
        <v>1309</v>
      </c>
      <c r="B5" s="76" t="s">
        <v>1637</v>
      </c>
      <c r="C5" s="77">
        <v>0</v>
      </c>
      <c r="D5" s="78">
        <v>3</v>
      </c>
      <c r="E5" s="79">
        <v>0</v>
      </c>
      <c r="F5" s="80">
        <v>0</v>
      </c>
    </row>
    <row r="6" ht="19.5" customHeight="1" spans="1:256">
      <c r="A6" s="72" t="s">
        <v>1302</v>
      </c>
      <c r="B6" s="81"/>
      <c r="C6" s="81"/>
      <c r="D6" s="82"/>
      <c r="E6" s="83"/>
      <c r="F6" s="83"/>
      <c r="G6" s="71"/>
      <c r="H6" s="71"/>
      <c r="I6" s="71"/>
      <c r="J6" s="71"/>
      <c r="K6" s="71"/>
      <c r="L6" s="71"/>
      <c r="M6" s="71"/>
      <c r="N6" s="85"/>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86"/>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c r="HW6" s="71"/>
      <c r="HX6" s="71"/>
      <c r="HY6" s="71"/>
      <c r="HZ6" s="71"/>
      <c r="IA6" s="71"/>
      <c r="IB6" s="71"/>
      <c r="IC6" s="71"/>
      <c r="ID6" s="71"/>
      <c r="IE6" s="71"/>
      <c r="IF6" s="71"/>
      <c r="IG6" s="71"/>
      <c r="IH6" s="71"/>
      <c r="II6" s="71"/>
      <c r="IJ6" s="71"/>
      <c r="IK6" s="71"/>
      <c r="IL6" s="71"/>
      <c r="IM6" s="71"/>
      <c r="IN6" s="71"/>
      <c r="IO6" s="71"/>
      <c r="IP6" s="71"/>
      <c r="IQ6" s="71"/>
      <c r="IR6" s="71"/>
      <c r="IS6" s="71"/>
      <c r="IT6" s="71"/>
      <c r="IU6" s="71"/>
      <c r="IV6" s="71"/>
    </row>
  </sheetData>
  <mergeCells count="1">
    <mergeCell ref="A2:F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W45"/>
  <sheetViews>
    <sheetView showGridLines="0" zoomScaleSheetLayoutView="85" workbookViewId="0">
      <selection activeCell="A1" sqref="A1:F45"/>
    </sheetView>
  </sheetViews>
  <sheetFormatPr defaultColWidth="9" defaultRowHeight="11.25"/>
  <cols>
    <col min="1" max="1" width="26" style="203" customWidth="1"/>
    <col min="2" max="2" width="14.1666666666667" customWidth="1"/>
    <col min="3" max="3" width="13.5" customWidth="1"/>
    <col min="4" max="4" width="12" customWidth="1"/>
    <col min="5" max="5" width="14" customWidth="1"/>
    <col min="6" max="6" width="16.6666666666667" customWidth="1"/>
    <col min="7" max="11" width="12" customWidth="1"/>
    <col min="12" max="12" width="8.33333333333333" customWidth="1"/>
    <col min="13" max="49" width="12" customWidth="1"/>
  </cols>
  <sheetData>
    <row r="1" ht="19.5" customHeight="1" spans="1:6">
      <c r="A1" s="205" t="s">
        <v>41</v>
      </c>
      <c r="B1" s="119"/>
      <c r="C1" s="119"/>
      <c r="D1" s="119"/>
      <c r="E1" s="233"/>
      <c r="F1" s="233"/>
    </row>
    <row r="2" ht="34.5" customHeight="1" spans="1:49">
      <c r="A2" s="261" t="s">
        <v>5</v>
      </c>
      <c r="B2" s="262"/>
      <c r="C2" s="262"/>
      <c r="D2" s="262"/>
      <c r="E2" s="262"/>
      <c r="F2" s="262"/>
      <c r="G2" s="263"/>
      <c r="H2" s="263"/>
      <c r="I2" s="263"/>
      <c r="J2" s="263"/>
      <c r="K2" s="263"/>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row>
    <row r="3" ht="19.5" customHeight="1" spans="1:49">
      <c r="A3" s="264"/>
      <c r="B3" s="67"/>
      <c r="C3" s="68" t="s">
        <v>42</v>
      </c>
      <c r="E3" s="69"/>
      <c r="F3" s="70" t="s">
        <v>43</v>
      </c>
      <c r="G3" s="265"/>
      <c r="H3" s="265"/>
      <c r="I3" s="265"/>
      <c r="J3" s="265"/>
      <c r="K3" s="265"/>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c r="AT3" s="279"/>
      <c r="AU3" s="279"/>
      <c r="AV3" s="279"/>
      <c r="AW3" s="279"/>
    </row>
    <row r="4" ht="13.5" spans="1:49">
      <c r="A4" s="242" t="s">
        <v>44</v>
      </c>
      <c r="B4" s="242" t="s">
        <v>45</v>
      </c>
      <c r="C4" s="243" t="s">
        <v>46</v>
      </c>
      <c r="D4" s="244" t="s">
        <v>47</v>
      </c>
      <c r="E4" s="72" t="s">
        <v>48</v>
      </c>
      <c r="F4" s="73" t="s">
        <v>49</v>
      </c>
      <c r="G4" s="85"/>
      <c r="H4" s="85"/>
      <c r="I4" s="85"/>
      <c r="J4" s="85"/>
      <c r="K4" s="85"/>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281"/>
    </row>
    <row r="5" ht="13.5" spans="1:49">
      <c r="A5" s="245"/>
      <c r="B5" s="245"/>
      <c r="C5" s="246"/>
      <c r="D5" s="247"/>
      <c r="E5" s="72"/>
      <c r="F5" s="73"/>
      <c r="G5" s="85"/>
      <c r="H5" s="85"/>
      <c r="I5" s="85"/>
      <c r="J5" s="85"/>
      <c r="K5" s="85"/>
      <c r="L5" s="85"/>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281"/>
    </row>
    <row r="6" ht="14.25" spans="1:49">
      <c r="A6" s="266" t="s">
        <v>50</v>
      </c>
      <c r="B6" s="73">
        <f>SUM(B7:B22)</f>
        <v>37462</v>
      </c>
      <c r="C6" s="73">
        <f>SUM(C7:C22)</f>
        <v>37462</v>
      </c>
      <c r="D6" s="229">
        <v>37945</v>
      </c>
      <c r="E6" s="151">
        <f>D6/C6*100%</f>
        <v>1.01289306497251</v>
      </c>
      <c r="F6" s="151">
        <v>0.0496</v>
      </c>
      <c r="G6" s="85"/>
      <c r="H6" s="85"/>
      <c r="I6" s="85"/>
      <c r="J6" s="85"/>
      <c r="K6" s="85"/>
      <c r="L6" s="280"/>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row>
    <row r="7" ht="15" spans="1:49">
      <c r="A7" s="267" t="s">
        <v>51</v>
      </c>
      <c r="B7" s="183">
        <v>13292</v>
      </c>
      <c r="C7" s="183">
        <v>13292</v>
      </c>
      <c r="D7" s="144">
        <v>10853</v>
      </c>
      <c r="E7" s="140">
        <f t="shared" ref="E7:E44" si="0">D7/C7*100%</f>
        <v>0.816506169124285</v>
      </c>
      <c r="F7" s="140">
        <v>-0.0891</v>
      </c>
      <c r="G7" s="85"/>
      <c r="H7" s="85"/>
      <c r="I7" s="85"/>
      <c r="J7" s="85"/>
      <c r="K7" s="85"/>
      <c r="L7" s="85"/>
      <c r="M7" s="85"/>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row>
    <row r="8" ht="15" spans="1:49">
      <c r="A8" s="267" t="s">
        <v>52</v>
      </c>
      <c r="B8" s="183">
        <v>2000</v>
      </c>
      <c r="C8" s="183">
        <v>2000</v>
      </c>
      <c r="D8" s="144">
        <v>2151</v>
      </c>
      <c r="E8" s="140">
        <f t="shared" si="0"/>
        <v>1.0755</v>
      </c>
      <c r="F8" s="140">
        <v>0.1515</v>
      </c>
      <c r="G8" s="85"/>
      <c r="H8" s="85"/>
      <c r="I8" s="85"/>
      <c r="J8" s="85"/>
      <c r="K8" s="85"/>
      <c r="L8" s="85"/>
      <c r="M8" s="85"/>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row>
    <row r="9" ht="28.5" spans="1:49">
      <c r="A9" s="267" t="s">
        <v>53</v>
      </c>
      <c r="B9" s="183"/>
      <c r="C9" s="183"/>
      <c r="D9" s="144"/>
      <c r="E9" s="140"/>
      <c r="F9" s="140"/>
      <c r="G9" s="85"/>
      <c r="H9" s="85"/>
      <c r="I9" s="85"/>
      <c r="J9" s="85"/>
      <c r="K9" s="85"/>
      <c r="L9" s="85"/>
      <c r="M9" s="85"/>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row>
    <row r="10" ht="15" spans="1:49">
      <c r="A10" s="267" t="s">
        <v>54</v>
      </c>
      <c r="B10" s="183">
        <v>1100</v>
      </c>
      <c r="C10" s="183">
        <v>1100</v>
      </c>
      <c r="D10" s="144">
        <v>695</v>
      </c>
      <c r="E10" s="140">
        <f t="shared" si="0"/>
        <v>0.631818181818182</v>
      </c>
      <c r="F10" s="140">
        <v>-0.3119</v>
      </c>
      <c r="G10" s="85"/>
      <c r="H10" s="85"/>
      <c r="I10" s="85"/>
      <c r="J10" s="85"/>
      <c r="K10" s="85"/>
      <c r="L10" s="85"/>
      <c r="M10" s="85"/>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row>
    <row r="11" ht="15" spans="1:49">
      <c r="A11" s="267" t="s">
        <v>55</v>
      </c>
      <c r="B11" s="183">
        <v>180</v>
      </c>
      <c r="C11" s="183">
        <v>180</v>
      </c>
      <c r="D11" s="144">
        <v>83</v>
      </c>
      <c r="E11" s="140">
        <f t="shared" si="0"/>
        <v>0.461111111111111</v>
      </c>
      <c r="F11" s="140">
        <v>-0.4679</v>
      </c>
      <c r="G11" s="85"/>
      <c r="H11" s="85"/>
      <c r="I11" s="85"/>
      <c r="J11" s="85"/>
      <c r="K11" s="85"/>
      <c r="L11" s="85"/>
      <c r="M11" s="85"/>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row>
    <row r="12" ht="28.5" spans="1:49">
      <c r="A12" s="267" t="s">
        <v>56</v>
      </c>
      <c r="B12" s="183">
        <v>1600</v>
      </c>
      <c r="C12" s="183">
        <v>1600</v>
      </c>
      <c r="D12" s="144">
        <v>1432</v>
      </c>
      <c r="E12" s="140">
        <f t="shared" si="0"/>
        <v>0.895</v>
      </c>
      <c r="F12" s="140">
        <v>-0.0671</v>
      </c>
      <c r="G12" s="85"/>
      <c r="H12" s="85"/>
      <c r="I12" s="85"/>
      <c r="J12" s="85"/>
      <c r="K12" s="85"/>
      <c r="L12" s="85"/>
      <c r="M12" s="85"/>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row>
    <row r="13" ht="15" spans="1:49">
      <c r="A13" s="267" t="s">
        <v>57</v>
      </c>
      <c r="B13" s="183">
        <v>400</v>
      </c>
      <c r="C13" s="183">
        <v>400</v>
      </c>
      <c r="D13" s="144">
        <v>336</v>
      </c>
      <c r="E13" s="140">
        <f t="shared" si="0"/>
        <v>0.84</v>
      </c>
      <c r="F13" s="140">
        <v>-0.0508</v>
      </c>
      <c r="G13" s="85"/>
      <c r="H13" s="85"/>
      <c r="I13" s="85"/>
      <c r="J13" s="85"/>
      <c r="K13" s="85"/>
      <c r="L13" s="85"/>
      <c r="M13" s="85"/>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row>
    <row r="14" ht="15" spans="1:49">
      <c r="A14" s="267" t="s">
        <v>58</v>
      </c>
      <c r="B14" s="183">
        <v>305</v>
      </c>
      <c r="C14" s="183">
        <v>305</v>
      </c>
      <c r="D14" s="144">
        <v>406</v>
      </c>
      <c r="E14" s="140">
        <f t="shared" si="0"/>
        <v>1.33114754098361</v>
      </c>
      <c r="F14" s="140">
        <v>0.4764</v>
      </c>
      <c r="G14" s="85"/>
      <c r="H14" s="85"/>
      <c r="I14" s="85"/>
      <c r="J14" s="85"/>
      <c r="K14" s="85"/>
      <c r="L14" s="85"/>
      <c r="M14" s="85"/>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row>
    <row r="15" ht="28.5" spans="1:49">
      <c r="A15" s="267" t="s">
        <v>59</v>
      </c>
      <c r="B15" s="183">
        <v>440</v>
      </c>
      <c r="C15" s="183">
        <v>440</v>
      </c>
      <c r="D15" s="144">
        <v>423</v>
      </c>
      <c r="E15" s="140">
        <f t="shared" si="0"/>
        <v>0.961363636363636</v>
      </c>
      <c r="F15" s="140">
        <v>0.0048</v>
      </c>
      <c r="G15" s="85"/>
      <c r="H15" s="85"/>
      <c r="I15" s="85"/>
      <c r="J15" s="85"/>
      <c r="K15" s="85"/>
      <c r="L15" s="85"/>
      <c r="M15" s="85"/>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row>
    <row r="16" ht="15" spans="1:49">
      <c r="A16" s="267" t="s">
        <v>60</v>
      </c>
      <c r="B16" s="183">
        <v>7700</v>
      </c>
      <c r="C16" s="183">
        <v>7700</v>
      </c>
      <c r="D16" s="144">
        <v>8295</v>
      </c>
      <c r="E16" s="140">
        <f t="shared" si="0"/>
        <v>1.07727272727273</v>
      </c>
      <c r="F16" s="140">
        <v>-0.0961</v>
      </c>
      <c r="G16" s="85"/>
      <c r="H16" s="85"/>
      <c r="I16" s="85"/>
      <c r="J16" s="85"/>
      <c r="K16" s="85"/>
      <c r="L16" s="85"/>
      <c r="M16" s="85"/>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71"/>
    </row>
    <row r="17" ht="15" spans="1:49">
      <c r="A17" s="267" t="s">
        <v>61</v>
      </c>
      <c r="B17" s="183">
        <v>670</v>
      </c>
      <c r="C17" s="183">
        <v>670</v>
      </c>
      <c r="D17" s="144">
        <v>751</v>
      </c>
      <c r="E17" s="140">
        <f t="shared" si="0"/>
        <v>1.12089552238806</v>
      </c>
      <c r="F17" s="140">
        <v>0.1643</v>
      </c>
      <c r="G17" s="85"/>
      <c r="H17" s="85"/>
      <c r="I17" s="85"/>
      <c r="J17" s="85"/>
      <c r="K17" s="85"/>
      <c r="L17" s="85"/>
      <c r="M17" s="85"/>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row>
    <row r="18" ht="15" spans="1:49">
      <c r="A18" s="267" t="s">
        <v>62</v>
      </c>
      <c r="B18" s="183">
        <v>1760</v>
      </c>
      <c r="C18" s="183">
        <v>1760</v>
      </c>
      <c r="D18" s="144">
        <v>1672</v>
      </c>
      <c r="E18" s="140">
        <f t="shared" si="0"/>
        <v>0.95</v>
      </c>
      <c r="F18" s="140">
        <v>0.0718</v>
      </c>
      <c r="G18" s="85"/>
      <c r="H18" s="85"/>
      <c r="I18" s="85"/>
      <c r="J18" s="85"/>
      <c r="K18" s="85"/>
      <c r="L18" s="85"/>
      <c r="M18" s="85"/>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row>
    <row r="19" ht="15" spans="1:49">
      <c r="A19" s="267" t="s">
        <v>63</v>
      </c>
      <c r="B19" s="183">
        <v>5000</v>
      </c>
      <c r="C19" s="183">
        <v>5000</v>
      </c>
      <c r="D19" s="144">
        <v>7630</v>
      </c>
      <c r="E19" s="140">
        <f t="shared" si="0"/>
        <v>1.526</v>
      </c>
      <c r="F19" s="140">
        <v>0.727</v>
      </c>
      <c r="G19" s="85"/>
      <c r="H19" s="85"/>
      <c r="I19" s="85"/>
      <c r="J19" s="85"/>
      <c r="K19" s="85"/>
      <c r="L19" s="85"/>
      <c r="M19" s="85"/>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row>
    <row r="20" ht="15" spans="1:49">
      <c r="A20" s="267" t="s">
        <v>64</v>
      </c>
      <c r="B20" s="183">
        <v>3000</v>
      </c>
      <c r="C20" s="183">
        <v>3000</v>
      </c>
      <c r="D20" s="144">
        <v>3203</v>
      </c>
      <c r="E20" s="140">
        <f t="shared" si="0"/>
        <v>1.06766666666667</v>
      </c>
      <c r="F20" s="140">
        <v>0.1423</v>
      </c>
      <c r="G20" s="85"/>
      <c r="H20" s="85"/>
      <c r="I20" s="85"/>
      <c r="J20" s="85"/>
      <c r="K20" s="85"/>
      <c r="L20" s="85"/>
      <c r="M20" s="85"/>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row>
    <row r="21" ht="15" spans="1:49">
      <c r="A21" s="267" t="s">
        <v>65</v>
      </c>
      <c r="B21" s="183">
        <v>15</v>
      </c>
      <c r="C21" s="183">
        <v>15</v>
      </c>
      <c r="D21" s="144">
        <v>15</v>
      </c>
      <c r="E21" s="140">
        <f t="shared" si="0"/>
        <v>1</v>
      </c>
      <c r="F21" s="140">
        <v>0</v>
      </c>
      <c r="G21" s="85"/>
      <c r="H21" s="85"/>
      <c r="I21" s="85"/>
      <c r="J21" s="85"/>
      <c r="K21" s="85"/>
      <c r="L21" s="85"/>
      <c r="M21" s="85"/>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row>
    <row r="22" ht="15" spans="1:49">
      <c r="A22" s="267" t="s">
        <v>66</v>
      </c>
      <c r="B22" s="183"/>
      <c r="C22" s="183"/>
      <c r="D22" s="144"/>
      <c r="E22" s="140"/>
      <c r="F22" s="140"/>
      <c r="G22" s="85"/>
      <c r="H22" s="85"/>
      <c r="I22" s="85"/>
      <c r="J22" s="85"/>
      <c r="K22" s="85"/>
      <c r="L22" s="85"/>
      <c r="M22" s="85"/>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row>
    <row r="23" ht="14.25" spans="1:6">
      <c r="A23" s="266" t="s">
        <v>67</v>
      </c>
      <c r="B23" s="73">
        <f>SUM(B24:B31)</f>
        <v>13000</v>
      </c>
      <c r="C23" s="73">
        <f>SUM(C24:C31)</f>
        <v>13000</v>
      </c>
      <c r="D23" s="229">
        <v>12490</v>
      </c>
      <c r="E23" s="151">
        <f t="shared" si="0"/>
        <v>0.960769230769231</v>
      </c>
      <c r="F23" s="268">
        <v>0.0491</v>
      </c>
    </row>
    <row r="24" ht="15" spans="1:6">
      <c r="A24" s="269" t="s">
        <v>68</v>
      </c>
      <c r="B24" s="183">
        <v>2025</v>
      </c>
      <c r="C24" s="183">
        <v>2025</v>
      </c>
      <c r="D24" s="144">
        <v>2761</v>
      </c>
      <c r="E24" s="140">
        <f t="shared" si="0"/>
        <v>1.36345679012346</v>
      </c>
      <c r="F24" s="255">
        <v>0.4663</v>
      </c>
    </row>
    <row r="25" ht="27" spans="1:6">
      <c r="A25" s="269" t="s">
        <v>69</v>
      </c>
      <c r="B25" s="183">
        <v>3100</v>
      </c>
      <c r="C25" s="183">
        <v>3100</v>
      </c>
      <c r="D25" s="144">
        <v>4522</v>
      </c>
      <c r="E25" s="140">
        <f t="shared" si="0"/>
        <v>1.45870967741935</v>
      </c>
      <c r="F25" s="255">
        <v>0.5497</v>
      </c>
    </row>
    <row r="26" ht="15" spans="1:6">
      <c r="A26" s="269" t="s">
        <v>70</v>
      </c>
      <c r="B26" s="183">
        <v>3200</v>
      </c>
      <c r="C26" s="183">
        <v>3200</v>
      </c>
      <c r="D26" s="144">
        <v>2060</v>
      </c>
      <c r="E26" s="140">
        <f t="shared" si="0"/>
        <v>0.64375</v>
      </c>
      <c r="F26" s="255">
        <v>-0.2587</v>
      </c>
    </row>
    <row r="27" ht="28.5" spans="1:6">
      <c r="A27" s="270" t="s">
        <v>71</v>
      </c>
      <c r="B27" s="183"/>
      <c r="C27" s="183"/>
      <c r="D27" s="144"/>
      <c r="E27" s="140"/>
      <c r="F27" s="255"/>
    </row>
    <row r="28" ht="40.5" spans="1:6">
      <c r="A28" s="269" t="s">
        <v>72</v>
      </c>
      <c r="B28" s="183">
        <v>3225</v>
      </c>
      <c r="C28" s="183">
        <v>3225</v>
      </c>
      <c r="D28" s="144">
        <v>2033</v>
      </c>
      <c r="E28" s="140">
        <f t="shared" si="0"/>
        <v>0.630387596899225</v>
      </c>
      <c r="F28" s="255">
        <v>-0.3144</v>
      </c>
    </row>
    <row r="29" ht="15" spans="1:6">
      <c r="A29" s="269" t="s">
        <v>73</v>
      </c>
      <c r="B29" s="183">
        <v>600</v>
      </c>
      <c r="C29" s="183">
        <v>600</v>
      </c>
      <c r="D29" s="144">
        <v>375</v>
      </c>
      <c r="E29" s="140">
        <f t="shared" si="0"/>
        <v>0.625</v>
      </c>
      <c r="F29" s="255">
        <v>-0.3622</v>
      </c>
    </row>
    <row r="30" ht="27" spans="1:6">
      <c r="A30" s="269" t="s">
        <v>74</v>
      </c>
      <c r="B30" s="183">
        <v>300</v>
      </c>
      <c r="C30" s="183">
        <v>300</v>
      </c>
      <c r="D30" s="144">
        <v>286</v>
      </c>
      <c r="E30" s="140">
        <f t="shared" si="0"/>
        <v>0.953333333333333</v>
      </c>
      <c r="F30" s="255">
        <v>-0.0305</v>
      </c>
    </row>
    <row r="31" ht="15" spans="1:6">
      <c r="A31" s="269" t="s">
        <v>75</v>
      </c>
      <c r="B31" s="183">
        <v>550</v>
      </c>
      <c r="C31" s="183">
        <v>550</v>
      </c>
      <c r="D31" s="144">
        <v>453</v>
      </c>
      <c r="E31" s="140">
        <f t="shared" si="0"/>
        <v>0.823636363636364</v>
      </c>
      <c r="F31" s="255">
        <v>-0.0543</v>
      </c>
    </row>
    <row r="32" ht="14.25" spans="1:6">
      <c r="A32" s="271" t="s">
        <v>76</v>
      </c>
      <c r="B32" s="73">
        <f>B6+B23</f>
        <v>50462</v>
      </c>
      <c r="C32" s="73">
        <f>C6+C23</f>
        <v>50462</v>
      </c>
      <c r="D32" s="229">
        <v>50435</v>
      </c>
      <c r="E32" s="151">
        <f t="shared" si="0"/>
        <v>0.999464943918196</v>
      </c>
      <c r="F32" s="268">
        <v>0.0495</v>
      </c>
    </row>
    <row r="33" ht="27" spans="1:6">
      <c r="A33" s="272" t="s">
        <v>77</v>
      </c>
      <c r="B33" s="73"/>
      <c r="C33" s="73"/>
      <c r="D33" s="229"/>
      <c r="E33" s="151"/>
      <c r="F33" s="268"/>
    </row>
    <row r="34" ht="14.25" spans="1:6">
      <c r="A34" s="272" t="s">
        <v>78</v>
      </c>
      <c r="B34" s="73">
        <f>SUM(B35:B43)</f>
        <v>226116</v>
      </c>
      <c r="C34" s="73">
        <f>SUM(C35:C43)</f>
        <v>258445</v>
      </c>
      <c r="D34" s="229">
        <v>309069</v>
      </c>
      <c r="E34" s="151">
        <f t="shared" si="0"/>
        <v>1.19587920060361</v>
      </c>
      <c r="F34" s="268">
        <v>0.139992254209468</v>
      </c>
    </row>
    <row r="35" ht="15" spans="1:6">
      <c r="A35" s="273" t="s">
        <v>79</v>
      </c>
      <c r="B35" s="183">
        <v>3342</v>
      </c>
      <c r="C35" s="183">
        <v>3342</v>
      </c>
      <c r="D35" s="144">
        <v>4319</v>
      </c>
      <c r="E35" s="140">
        <f t="shared" si="0"/>
        <v>1.29233991621783</v>
      </c>
      <c r="F35" s="255">
        <v>0</v>
      </c>
    </row>
    <row r="36" ht="15" spans="1:6">
      <c r="A36" s="273" t="s">
        <v>80</v>
      </c>
      <c r="B36" s="183">
        <v>180103</v>
      </c>
      <c r="C36" s="183">
        <v>204103</v>
      </c>
      <c r="D36" s="144">
        <v>202145</v>
      </c>
      <c r="E36" s="140">
        <f t="shared" si="0"/>
        <v>0.990406804407579</v>
      </c>
      <c r="F36" s="255">
        <v>0.110668505464196</v>
      </c>
    </row>
    <row r="37" ht="15" spans="1:6">
      <c r="A37" s="273" t="s">
        <v>81</v>
      </c>
      <c r="B37" s="183">
        <v>22555</v>
      </c>
      <c r="C37" s="183">
        <v>22555</v>
      </c>
      <c r="D37" s="144">
        <v>16359</v>
      </c>
      <c r="E37" s="140">
        <f t="shared" si="0"/>
        <v>0.725293726446464</v>
      </c>
      <c r="F37" s="255">
        <v>-0.470050860086171</v>
      </c>
    </row>
    <row r="38" ht="15" spans="1:6">
      <c r="A38" s="273" t="s">
        <v>82</v>
      </c>
      <c r="B38" s="183"/>
      <c r="C38" s="183"/>
      <c r="D38" s="144"/>
      <c r="E38" s="140"/>
      <c r="F38" s="255"/>
    </row>
    <row r="39" ht="28.5" spans="1:6">
      <c r="A39" s="273" t="s">
        <v>83</v>
      </c>
      <c r="B39" s="183"/>
      <c r="C39" s="183"/>
      <c r="D39" s="189"/>
      <c r="E39" s="140"/>
      <c r="F39" s="255"/>
    </row>
    <row r="40" ht="15" spans="1:6">
      <c r="A40" s="273" t="s">
        <v>84</v>
      </c>
      <c r="B40" s="183">
        <v>20116</v>
      </c>
      <c r="C40" s="183">
        <v>20116</v>
      </c>
      <c r="D40" s="189">
        <v>25113</v>
      </c>
      <c r="E40" s="140">
        <f t="shared" si="0"/>
        <v>1.24840922648638</v>
      </c>
      <c r="F40" s="255">
        <v>1.5113</v>
      </c>
    </row>
    <row r="41" ht="28.5" spans="1:6">
      <c r="A41" s="273" t="s">
        <v>85</v>
      </c>
      <c r="B41" s="189">
        <v>0</v>
      </c>
      <c r="C41" s="189">
        <v>0</v>
      </c>
      <c r="D41" s="189">
        <v>126</v>
      </c>
      <c r="E41" s="140">
        <v>0</v>
      </c>
      <c r="F41" s="255">
        <v>0</v>
      </c>
    </row>
    <row r="42" ht="28.5" spans="1:6">
      <c r="A42" s="273" t="s">
        <v>86</v>
      </c>
      <c r="B42" s="189">
        <v>0</v>
      </c>
      <c r="C42" s="189">
        <v>7000</v>
      </c>
      <c r="D42" s="189">
        <v>59678</v>
      </c>
      <c r="E42" s="140">
        <f t="shared" si="0"/>
        <v>8.52542857142857</v>
      </c>
      <c r="F42" s="255">
        <v>0.612788152311975</v>
      </c>
    </row>
    <row r="43" ht="15" spans="1:6">
      <c r="A43" s="273" t="s">
        <v>87</v>
      </c>
      <c r="B43" s="274">
        <v>0</v>
      </c>
      <c r="C43" s="274">
        <v>1329</v>
      </c>
      <c r="D43" s="274">
        <v>1329</v>
      </c>
      <c r="E43" s="140">
        <f t="shared" si="0"/>
        <v>1</v>
      </c>
      <c r="F43" s="255">
        <v>-0.807975726051149</v>
      </c>
    </row>
    <row r="44" ht="14.25" spans="1:6">
      <c r="A44" s="271" t="s">
        <v>88</v>
      </c>
      <c r="B44" s="275">
        <f>B32+B34</f>
        <v>276578</v>
      </c>
      <c r="C44" s="275">
        <f>C32+C34</f>
        <v>308907</v>
      </c>
      <c r="D44" s="275">
        <v>359504</v>
      </c>
      <c r="E44" s="151">
        <f t="shared" si="0"/>
        <v>1.16379363368263</v>
      </c>
      <c r="F44" s="268">
        <v>0.126360939051862</v>
      </c>
    </row>
    <row r="45" ht="15" spans="1:6">
      <c r="A45" s="276" t="s">
        <v>89</v>
      </c>
      <c r="B45" s="277"/>
      <c r="C45" s="277"/>
      <c r="D45" s="277"/>
      <c r="E45" s="277"/>
      <c r="F45" s="277"/>
    </row>
  </sheetData>
  <sheetProtection formatCells="0" formatColumns="0" formatRows="0"/>
  <mergeCells count="8">
    <mergeCell ref="A2:F2"/>
    <mergeCell ref="A45:F45"/>
    <mergeCell ref="A4:A5"/>
    <mergeCell ref="B4:B5"/>
    <mergeCell ref="C4:C5"/>
    <mergeCell ref="D4:D5"/>
    <mergeCell ref="E4:E5"/>
    <mergeCell ref="F4:F5"/>
  </mergeCells>
  <printOptions horizontalCentered="1"/>
  <pageMargins left="0.708661417322835" right="0.708661417322835" top="0.354330708661417" bottom="0.31496062992126" header="0.31496062992126" footer="0.31496062992126"/>
  <pageSetup paperSize="9" scale="59" orientation="landscape"/>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50"/>
  <sheetViews>
    <sheetView view="pageBreakPreview" zoomScaleNormal="100" workbookViewId="0">
      <selection activeCell="E15" sqref="E15"/>
    </sheetView>
  </sheetViews>
  <sheetFormatPr defaultColWidth="35" defaultRowHeight="11.25" outlineLevelCol="1"/>
  <cols>
    <col min="1" max="1" width="78" customWidth="1"/>
    <col min="2" max="2" width="29.8333333333333" customWidth="1"/>
    <col min="3" max="3" width="33" customWidth="1"/>
  </cols>
  <sheetData>
    <row r="1" ht="30" customHeight="1" spans="1:2">
      <c r="A1" s="4" t="s">
        <v>1709</v>
      </c>
      <c r="B1" s="47"/>
    </row>
    <row r="2" ht="30" customHeight="1" spans="1:2">
      <c r="A2" s="48" t="s">
        <v>34</v>
      </c>
      <c r="B2" s="49"/>
    </row>
    <row r="3" ht="30" customHeight="1" spans="1:2">
      <c r="A3" s="50"/>
      <c r="B3" s="51" t="s">
        <v>43</v>
      </c>
    </row>
    <row r="4" ht="36" customHeight="1" spans="1:2">
      <c r="A4" s="52" t="s">
        <v>1710</v>
      </c>
      <c r="B4" s="53" t="s">
        <v>47</v>
      </c>
    </row>
    <row r="5" ht="18" customHeight="1" spans="1:2">
      <c r="A5" s="54" t="s">
        <v>1711</v>
      </c>
      <c r="B5" s="44">
        <v>27918</v>
      </c>
    </row>
    <row r="6" ht="18" customHeight="1" spans="1:2">
      <c r="A6" s="55" t="s">
        <v>1712</v>
      </c>
      <c r="B6" s="56">
        <v>0</v>
      </c>
    </row>
    <row r="7" ht="18" customHeight="1" spans="1:2">
      <c r="A7" s="42" t="s">
        <v>1713</v>
      </c>
      <c r="B7" s="57"/>
    </row>
    <row r="8" ht="18" customHeight="1" spans="1:2">
      <c r="A8" s="42" t="s">
        <v>1714</v>
      </c>
      <c r="B8" s="57"/>
    </row>
    <row r="9" ht="18" customHeight="1" spans="1:2">
      <c r="A9" s="42" t="s">
        <v>1715</v>
      </c>
      <c r="B9" s="57"/>
    </row>
    <row r="10" ht="18" customHeight="1" spans="1:2">
      <c r="A10" s="42" t="s">
        <v>1716</v>
      </c>
      <c r="B10" s="57"/>
    </row>
    <row r="11" ht="18" customHeight="1" spans="1:2">
      <c r="A11" s="42" t="s">
        <v>1717</v>
      </c>
      <c r="B11" s="57"/>
    </row>
    <row r="12" ht="18" customHeight="1" spans="1:2">
      <c r="A12" s="42" t="s">
        <v>1718</v>
      </c>
      <c r="B12" s="57"/>
    </row>
    <row r="13" ht="18" customHeight="1" spans="1:2">
      <c r="A13" s="42" t="s">
        <v>1719</v>
      </c>
      <c r="B13" s="57"/>
    </row>
    <row r="14" ht="18" customHeight="1" spans="1:2">
      <c r="A14" s="55" t="s">
        <v>1720</v>
      </c>
      <c r="B14" s="56">
        <v>10487</v>
      </c>
    </row>
    <row r="15" ht="18" customHeight="1" spans="1:2">
      <c r="A15" s="42" t="s">
        <v>1721</v>
      </c>
      <c r="B15" s="57">
        <v>3072</v>
      </c>
    </row>
    <row r="16" ht="18" customHeight="1" spans="1:2">
      <c r="A16" s="42" t="s">
        <v>1722</v>
      </c>
      <c r="B16" s="57"/>
    </row>
    <row r="17" ht="18" customHeight="1" spans="1:2">
      <c r="A17" s="42" t="s">
        <v>1714</v>
      </c>
      <c r="B17" s="57">
        <v>46</v>
      </c>
    </row>
    <row r="18" ht="18" customHeight="1" spans="1:2">
      <c r="A18" s="42" t="s">
        <v>1715</v>
      </c>
      <c r="B18" s="57">
        <v>7338</v>
      </c>
    </row>
    <row r="19" ht="18" customHeight="1" spans="1:2">
      <c r="A19" s="42" t="s">
        <v>1716</v>
      </c>
      <c r="B19" s="57"/>
    </row>
    <row r="20" ht="18" customHeight="1" spans="1:2">
      <c r="A20" s="42" t="s">
        <v>1717</v>
      </c>
      <c r="B20" s="57">
        <v>28</v>
      </c>
    </row>
    <row r="21" ht="18" customHeight="1" spans="1:2">
      <c r="A21" s="42" t="s">
        <v>1718</v>
      </c>
      <c r="B21" s="57">
        <v>3</v>
      </c>
    </row>
    <row r="22" ht="18" customHeight="1" spans="1:2">
      <c r="A22" s="55" t="s">
        <v>1723</v>
      </c>
      <c r="B22" s="56">
        <v>17230</v>
      </c>
    </row>
    <row r="23" ht="18" customHeight="1" spans="1:2">
      <c r="A23" s="58" t="s">
        <v>1713</v>
      </c>
      <c r="B23" s="57">
        <v>14649</v>
      </c>
    </row>
    <row r="24" ht="18" customHeight="1" spans="1:2">
      <c r="A24" s="58" t="s">
        <v>1714</v>
      </c>
      <c r="B24" s="57">
        <v>56</v>
      </c>
    </row>
    <row r="25" ht="18" customHeight="1" spans="1:2">
      <c r="A25" s="42" t="s">
        <v>1715</v>
      </c>
      <c r="B25" s="57">
        <v>2414</v>
      </c>
    </row>
    <row r="26" ht="18" customHeight="1" spans="1:2">
      <c r="A26" s="42" t="s">
        <v>1717</v>
      </c>
      <c r="B26" s="57"/>
    </row>
    <row r="27" ht="18" customHeight="1" spans="1:2">
      <c r="A27" s="42" t="s">
        <v>1718</v>
      </c>
      <c r="B27" s="57">
        <v>111</v>
      </c>
    </row>
    <row r="28" ht="18" customHeight="1" spans="1:2">
      <c r="A28" s="55" t="s">
        <v>1724</v>
      </c>
      <c r="B28" s="56">
        <v>0</v>
      </c>
    </row>
    <row r="29" ht="18" customHeight="1" spans="1:2">
      <c r="A29" s="42" t="s">
        <v>1725</v>
      </c>
      <c r="B29" s="57"/>
    </row>
    <row r="30" ht="18" customHeight="1" spans="1:2">
      <c r="A30" s="42" t="s">
        <v>1714</v>
      </c>
      <c r="B30" s="57"/>
    </row>
    <row r="31" ht="18" customHeight="1" spans="1:2">
      <c r="A31" s="42" t="s">
        <v>1715</v>
      </c>
      <c r="B31" s="57"/>
    </row>
    <row r="32" ht="18" customHeight="1" spans="1:2">
      <c r="A32" s="42" t="s">
        <v>1717</v>
      </c>
      <c r="B32" s="57"/>
    </row>
    <row r="33" ht="18" customHeight="1" spans="1:2">
      <c r="A33" s="42" t="s">
        <v>1718</v>
      </c>
      <c r="B33" s="57"/>
    </row>
    <row r="34" ht="18" customHeight="1" spans="1:2">
      <c r="A34" s="55" t="s">
        <v>1726</v>
      </c>
      <c r="B34" s="56">
        <v>0</v>
      </c>
    </row>
    <row r="35" ht="18" customHeight="1" spans="1:2">
      <c r="A35" s="58" t="s">
        <v>1727</v>
      </c>
      <c r="B35" s="57"/>
    </row>
    <row r="36" ht="18" customHeight="1" spans="1:2">
      <c r="A36" s="42" t="s">
        <v>1714</v>
      </c>
      <c r="B36" s="57"/>
    </row>
    <row r="37" ht="18" customHeight="1" spans="1:2">
      <c r="A37" s="42" t="s">
        <v>1715</v>
      </c>
      <c r="B37" s="57"/>
    </row>
    <row r="38" ht="18" customHeight="1" spans="1:2">
      <c r="A38" s="42" t="s">
        <v>1717</v>
      </c>
      <c r="B38" s="57"/>
    </row>
    <row r="39" ht="18" customHeight="1" spans="1:2">
      <c r="A39" s="55" t="s">
        <v>1728</v>
      </c>
      <c r="B39" s="56">
        <v>0</v>
      </c>
    </row>
    <row r="40" ht="18" customHeight="1" spans="1:2">
      <c r="A40" s="42" t="s">
        <v>1729</v>
      </c>
      <c r="B40" s="57"/>
    </row>
    <row r="41" ht="18" customHeight="1" spans="1:2">
      <c r="A41" s="42" t="s">
        <v>1714</v>
      </c>
      <c r="B41" s="57"/>
    </row>
    <row r="42" ht="18" customHeight="1" spans="1:2">
      <c r="A42" s="42" t="s">
        <v>1715</v>
      </c>
      <c r="B42" s="57"/>
    </row>
    <row r="43" ht="18" customHeight="1" spans="1:2">
      <c r="A43" s="42" t="s">
        <v>1717</v>
      </c>
      <c r="B43" s="57"/>
    </row>
    <row r="44" ht="18" customHeight="1" spans="1:2">
      <c r="A44" s="55" t="s">
        <v>1730</v>
      </c>
      <c r="B44" s="56">
        <v>201</v>
      </c>
    </row>
    <row r="45" ht="18" customHeight="1" spans="1:2">
      <c r="A45" s="42" t="s">
        <v>1731</v>
      </c>
      <c r="B45" s="57">
        <v>194</v>
      </c>
    </row>
    <row r="46" ht="18" customHeight="1" spans="1:2">
      <c r="A46" s="59" t="s">
        <v>1714</v>
      </c>
      <c r="B46" s="57">
        <v>7</v>
      </c>
    </row>
    <row r="47" ht="18" customHeight="1" spans="1:2">
      <c r="A47" s="42" t="s">
        <v>1717</v>
      </c>
      <c r="B47" s="57"/>
    </row>
    <row r="48" ht="18" customHeight="1" spans="1:2">
      <c r="A48" s="54" t="s">
        <v>1732</v>
      </c>
      <c r="B48" s="44">
        <v>26845</v>
      </c>
    </row>
    <row r="49" ht="18" customHeight="1" spans="1:2">
      <c r="A49" s="60" t="s">
        <v>1733</v>
      </c>
      <c r="B49" s="56">
        <v>54763</v>
      </c>
    </row>
    <row r="50" ht="23.25" customHeight="1" spans="1:2">
      <c r="A50" s="61"/>
      <c r="B50" s="62"/>
    </row>
  </sheetData>
  <mergeCells count="1">
    <mergeCell ref="A2:B2"/>
  </mergeCells>
  <printOptions horizontalCentered="1"/>
  <pageMargins left="0.708661417322835" right="0.708661417322835" top="0.354330708661417" bottom="0.31496062992126" header="0.31496062992126" footer="0.31496062992126"/>
  <pageSetup paperSize="9" scale="81"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7"/>
  <sheetViews>
    <sheetView view="pageBreakPreview" zoomScaleNormal="100" workbookViewId="0">
      <pane ySplit="4" topLeftCell="A26" activePane="bottomLeft" state="frozen"/>
      <selection/>
      <selection pane="bottomLeft" activeCell="E37" sqref="E37"/>
    </sheetView>
  </sheetViews>
  <sheetFormatPr defaultColWidth="35" defaultRowHeight="30" customHeight="1" outlineLevelCol="1"/>
  <cols>
    <col min="1" max="1" width="82.8333333333333" customWidth="1"/>
    <col min="2" max="2" width="29.8333333333333" customWidth="1"/>
    <col min="3" max="3" width="33" customWidth="1"/>
  </cols>
  <sheetData>
    <row r="1" ht="27" customHeight="1" spans="1:2">
      <c r="A1" s="4" t="s">
        <v>1734</v>
      </c>
      <c r="B1" s="29"/>
    </row>
    <row r="2" ht="27" customHeight="1" spans="1:2">
      <c r="A2" s="30" t="s">
        <v>37</v>
      </c>
      <c r="B2" s="31"/>
    </row>
    <row r="3" ht="27" customHeight="1" spans="1:2">
      <c r="A3" s="32"/>
      <c r="B3" s="33" t="s">
        <v>43</v>
      </c>
    </row>
    <row r="4" ht="36" customHeight="1" spans="1:2">
      <c r="A4" s="34" t="s">
        <v>1710</v>
      </c>
      <c r="B4" s="35" t="s">
        <v>1735</v>
      </c>
    </row>
    <row r="5" ht="18" customHeight="1" spans="1:2">
      <c r="A5" s="36" t="s">
        <v>1736</v>
      </c>
      <c r="B5" s="37">
        <v>28215</v>
      </c>
    </row>
    <row r="6" ht="18" customHeight="1" spans="1:2">
      <c r="A6" s="38" t="s">
        <v>1712</v>
      </c>
      <c r="B6" s="39">
        <v>0</v>
      </c>
    </row>
    <row r="7" ht="18" customHeight="1" spans="1:2">
      <c r="A7" s="40" t="s">
        <v>1737</v>
      </c>
      <c r="B7" s="41"/>
    </row>
    <row r="8" ht="18" customHeight="1" spans="1:2">
      <c r="A8" s="40" t="s">
        <v>1738</v>
      </c>
      <c r="B8" s="41"/>
    </row>
    <row r="9" ht="18" customHeight="1" spans="1:2">
      <c r="A9" s="40" t="s">
        <v>1739</v>
      </c>
      <c r="B9" s="41"/>
    </row>
    <row r="10" ht="18" customHeight="1" spans="1:2">
      <c r="A10" s="40" t="s">
        <v>1740</v>
      </c>
      <c r="B10" s="41"/>
    </row>
    <row r="11" ht="18" customHeight="1" spans="1:2">
      <c r="A11" s="42" t="s">
        <v>1741</v>
      </c>
      <c r="B11" s="41"/>
    </row>
    <row r="12" ht="18" customHeight="1" spans="1:2">
      <c r="A12" s="38" t="s">
        <v>1720</v>
      </c>
      <c r="B12" s="39">
        <v>7437</v>
      </c>
    </row>
    <row r="13" ht="18" customHeight="1" spans="1:2">
      <c r="A13" s="40" t="s">
        <v>1742</v>
      </c>
      <c r="B13" s="41">
        <v>7435</v>
      </c>
    </row>
    <row r="14" ht="18" customHeight="1" spans="1:2">
      <c r="A14" s="40" t="s">
        <v>1743</v>
      </c>
      <c r="B14" s="41"/>
    </row>
    <row r="15" ht="18" customHeight="1" spans="1:2">
      <c r="A15" s="40" t="s">
        <v>1744</v>
      </c>
      <c r="B15" s="41"/>
    </row>
    <row r="16" ht="18" customHeight="1" spans="1:2">
      <c r="A16" s="40" t="s">
        <v>1740</v>
      </c>
      <c r="B16" s="41">
        <v>2</v>
      </c>
    </row>
    <row r="17" ht="18" customHeight="1" spans="1:2">
      <c r="A17" s="38" t="s">
        <v>1723</v>
      </c>
      <c r="B17" s="39">
        <v>20605</v>
      </c>
    </row>
    <row r="18" ht="18" customHeight="1" spans="1:2">
      <c r="A18" s="40" t="s">
        <v>1737</v>
      </c>
      <c r="B18" s="41">
        <v>20397</v>
      </c>
    </row>
    <row r="19" ht="18" customHeight="1" spans="1:2">
      <c r="A19" s="40" t="s">
        <v>1745</v>
      </c>
      <c r="B19" s="41"/>
    </row>
    <row r="20" ht="18" customHeight="1" spans="1:2">
      <c r="A20" s="40" t="s">
        <v>1740</v>
      </c>
      <c r="B20" s="41">
        <v>208</v>
      </c>
    </row>
    <row r="21" ht="18" customHeight="1" spans="1:2">
      <c r="A21" s="38" t="s">
        <v>1724</v>
      </c>
      <c r="B21" s="39">
        <v>0</v>
      </c>
    </row>
    <row r="22" ht="18" customHeight="1" spans="1:2">
      <c r="A22" s="40" t="s">
        <v>1746</v>
      </c>
      <c r="B22" s="41"/>
    </row>
    <row r="23" ht="18" customHeight="1" spans="1:2">
      <c r="A23" s="40" t="s">
        <v>1740</v>
      </c>
      <c r="B23" s="41"/>
    </row>
    <row r="24" ht="18" customHeight="1" spans="1:2">
      <c r="A24" s="40" t="s">
        <v>1745</v>
      </c>
      <c r="B24" s="41"/>
    </row>
    <row r="25" ht="18" customHeight="1" spans="1:2">
      <c r="A25" s="38" t="s">
        <v>1726</v>
      </c>
      <c r="B25" s="39">
        <v>0</v>
      </c>
    </row>
    <row r="26" ht="18" customHeight="1" spans="1:2">
      <c r="A26" s="40" t="s">
        <v>1746</v>
      </c>
      <c r="B26" s="41"/>
    </row>
    <row r="27" ht="18" customHeight="1" spans="1:2">
      <c r="A27" s="40" t="s">
        <v>1747</v>
      </c>
      <c r="B27" s="41"/>
    </row>
    <row r="28" ht="18" customHeight="1" spans="1:2">
      <c r="A28" s="40" t="s">
        <v>1745</v>
      </c>
      <c r="B28" s="41"/>
    </row>
    <row r="29" ht="18" customHeight="1" spans="1:2">
      <c r="A29" s="38" t="s">
        <v>1728</v>
      </c>
      <c r="B29" s="39">
        <v>0</v>
      </c>
    </row>
    <row r="30" ht="18" customHeight="1" spans="1:2">
      <c r="A30" s="40" t="s">
        <v>1748</v>
      </c>
      <c r="B30" s="41"/>
    </row>
    <row r="31" ht="18" customHeight="1" spans="1:2">
      <c r="A31" s="40" t="s">
        <v>1749</v>
      </c>
      <c r="B31" s="41"/>
    </row>
    <row r="32" ht="18" customHeight="1" spans="1:2">
      <c r="A32" s="40" t="s">
        <v>1750</v>
      </c>
      <c r="B32" s="41"/>
    </row>
    <row r="33" ht="18" customHeight="1" spans="1:2">
      <c r="A33" s="40" t="s">
        <v>1745</v>
      </c>
      <c r="B33" s="41"/>
    </row>
    <row r="34" ht="18" customHeight="1" spans="1:2">
      <c r="A34" s="38" t="s">
        <v>1730</v>
      </c>
      <c r="B34" s="39">
        <v>173</v>
      </c>
    </row>
    <row r="35" ht="18" customHeight="1" spans="1:2">
      <c r="A35" s="40" t="s">
        <v>1751</v>
      </c>
      <c r="B35" s="41">
        <v>60</v>
      </c>
    </row>
    <row r="36" ht="18" customHeight="1" spans="1:2">
      <c r="A36" s="40" t="s">
        <v>1752</v>
      </c>
      <c r="B36" s="41"/>
    </row>
    <row r="37" ht="18" customHeight="1" spans="1:2">
      <c r="A37" s="40" t="s">
        <v>1753</v>
      </c>
      <c r="B37" s="41"/>
    </row>
    <row r="38" ht="18" customHeight="1" spans="1:2">
      <c r="A38" s="40" t="s">
        <v>1754</v>
      </c>
      <c r="B38" s="41"/>
    </row>
    <row r="39" ht="18" customHeight="1" spans="1:2">
      <c r="A39" s="40" t="s">
        <v>1755</v>
      </c>
      <c r="B39" s="41"/>
    </row>
    <row r="40" ht="18" customHeight="1" spans="1:2">
      <c r="A40" s="40" t="s">
        <v>1756</v>
      </c>
      <c r="B40" s="41">
        <v>26</v>
      </c>
    </row>
    <row r="41" ht="18" customHeight="1" spans="1:2">
      <c r="A41" s="40" t="s">
        <v>1757</v>
      </c>
      <c r="B41" s="41"/>
    </row>
    <row r="42" ht="18" customHeight="1" spans="1:2">
      <c r="A42" s="40" t="s">
        <v>1758</v>
      </c>
      <c r="B42" s="41"/>
    </row>
    <row r="43" ht="18" customHeight="1" spans="1:2">
      <c r="A43" s="40" t="s">
        <v>1745</v>
      </c>
      <c r="B43" s="41">
        <v>76</v>
      </c>
    </row>
    <row r="44" ht="18" customHeight="1" spans="1:2">
      <c r="A44" s="40" t="s">
        <v>1740</v>
      </c>
      <c r="B44" s="41"/>
    </row>
    <row r="45" ht="18" customHeight="1" spans="1:2">
      <c r="A45" s="40" t="s">
        <v>1759</v>
      </c>
      <c r="B45" s="41">
        <v>11</v>
      </c>
    </row>
    <row r="46" ht="18" customHeight="1" spans="1:2">
      <c r="A46" s="43" t="s">
        <v>1760</v>
      </c>
      <c r="B46" s="44">
        <v>26548</v>
      </c>
    </row>
    <row r="47" ht="18" customHeight="1" spans="1:2">
      <c r="A47" s="45" t="s">
        <v>1733</v>
      </c>
      <c r="B47" s="46">
        <v>54763</v>
      </c>
    </row>
  </sheetData>
  <mergeCells count="1">
    <mergeCell ref="A2:B2"/>
  </mergeCells>
  <printOptions horizontalCentered="1"/>
  <pageMargins left="0.708661417322835" right="0.708661417322835" top="0.354330708661417" bottom="0.31496062992126" header="0.31496062992126" footer="0.31496062992126"/>
  <pageSetup paperSize="9" scale="85" orientation="portrait"/>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showGridLines="0" showZeros="0" workbookViewId="0">
      <selection activeCell="I14" sqref="I14"/>
    </sheetView>
  </sheetViews>
  <sheetFormatPr defaultColWidth="9" defaultRowHeight="12.75" customHeight="1" outlineLevelCol="6"/>
  <cols>
    <col min="1" max="1" width="74" customWidth="1"/>
    <col min="2" max="3" width="28.8333333333333" customWidth="1"/>
    <col min="4" max="4" width="12" customWidth="1"/>
  </cols>
  <sheetData>
    <row r="1" ht="19.5" customHeight="1" spans="1:1">
      <c r="A1" s="4" t="s">
        <v>1761</v>
      </c>
    </row>
    <row r="2" ht="31.5" customHeight="1" spans="1:4">
      <c r="A2" s="5" t="s">
        <v>1762</v>
      </c>
      <c r="B2" s="17"/>
      <c r="C2" s="17"/>
      <c r="D2" s="18"/>
    </row>
    <row r="3" ht="19.5" customHeight="1" spans="1:3">
      <c r="A3" s="19"/>
      <c r="B3" s="20"/>
      <c r="C3" s="20"/>
    </row>
    <row r="4" ht="36" customHeight="1" spans="1:4">
      <c r="A4" s="21" t="s">
        <v>1313</v>
      </c>
      <c r="B4" s="22" t="s">
        <v>1314</v>
      </c>
      <c r="C4" s="21" t="s">
        <v>1640</v>
      </c>
      <c r="D4" s="23"/>
    </row>
    <row r="5" ht="19.5" customHeight="1" spans="1:6">
      <c r="A5" s="24" t="s">
        <v>1763</v>
      </c>
      <c r="B5" s="25">
        <v>282887</v>
      </c>
      <c r="C5" s="25">
        <v>33420</v>
      </c>
      <c r="D5" s="23"/>
      <c r="E5" s="26"/>
      <c r="F5" s="26"/>
    </row>
    <row r="6" ht="19.5" customHeight="1" spans="1:6">
      <c r="A6" s="24" t="s">
        <v>1764</v>
      </c>
      <c r="B6" s="25">
        <v>282168</v>
      </c>
      <c r="C6" s="25">
        <v>33420</v>
      </c>
      <c r="D6" s="23"/>
      <c r="E6" s="26"/>
      <c r="F6" s="26"/>
    </row>
    <row r="7" ht="19.5" customHeight="1" spans="1:6">
      <c r="A7" s="24" t="s">
        <v>1765</v>
      </c>
      <c r="B7" s="25">
        <v>59678</v>
      </c>
      <c r="C7" s="25">
        <v>30100</v>
      </c>
      <c r="E7" s="26"/>
      <c r="F7" s="26"/>
    </row>
    <row r="8" ht="19.5" customHeight="1" spans="1:6">
      <c r="A8" s="24" t="s">
        <v>1766</v>
      </c>
      <c r="B8" s="25">
        <v>7000</v>
      </c>
      <c r="C8" s="25">
        <v>25600</v>
      </c>
      <c r="E8" s="26"/>
      <c r="F8" s="26"/>
    </row>
    <row r="9" ht="19.5" customHeight="1" spans="1:6">
      <c r="A9" s="24" t="s">
        <v>1767</v>
      </c>
      <c r="B9" s="25">
        <v>55225</v>
      </c>
      <c r="C9" s="25">
        <v>4500</v>
      </c>
      <c r="E9" s="26"/>
      <c r="F9" s="26"/>
    </row>
    <row r="10" ht="19.5" customHeight="1" spans="1:6">
      <c r="A10" s="24" t="s">
        <v>1768</v>
      </c>
      <c r="B10" s="25">
        <v>-2547</v>
      </c>
      <c r="C10" s="25">
        <v>0</v>
      </c>
      <c r="E10" s="26"/>
      <c r="F10" s="26"/>
    </row>
    <row r="11" ht="19.5" customHeight="1" spans="1:7">
      <c r="A11" s="24" t="s">
        <v>1769</v>
      </c>
      <c r="B11" s="25">
        <v>55228</v>
      </c>
      <c r="C11" s="25">
        <v>4500</v>
      </c>
      <c r="E11" s="26"/>
      <c r="F11" s="26"/>
      <c r="G11" s="26"/>
    </row>
    <row r="12" ht="19.5" customHeight="1" spans="1:7">
      <c r="A12" s="24" t="s">
        <v>1770</v>
      </c>
      <c r="B12" s="25">
        <v>8664</v>
      </c>
      <c r="C12" s="25">
        <v>1154</v>
      </c>
      <c r="E12" s="26"/>
      <c r="F12" s="26"/>
      <c r="G12" s="26"/>
    </row>
    <row r="13" ht="19.5" customHeight="1" spans="1:7">
      <c r="A13" s="24" t="s">
        <v>1771</v>
      </c>
      <c r="B13" s="25">
        <v>287337</v>
      </c>
      <c r="C13" s="25">
        <v>59020</v>
      </c>
      <c r="E13" s="26"/>
      <c r="F13" s="26"/>
      <c r="G13" s="26"/>
    </row>
    <row r="14" ht="19.5" customHeight="1" spans="1:6">
      <c r="A14" s="24" t="s">
        <v>1772</v>
      </c>
      <c r="B14" s="25">
        <v>286621</v>
      </c>
      <c r="C14" s="25">
        <v>59020</v>
      </c>
      <c r="E14" s="26"/>
      <c r="F14" s="26"/>
    </row>
    <row r="15" ht="97.5" customHeight="1" spans="1:3">
      <c r="A15" s="27" t="s">
        <v>1320</v>
      </c>
      <c r="B15" s="27"/>
      <c r="C15" s="27"/>
    </row>
    <row r="16" ht="29.1" customHeight="1" spans="1:3">
      <c r="A16" s="28"/>
      <c r="B16" s="28"/>
      <c r="C16" s="28"/>
    </row>
  </sheetData>
  <sheetProtection formatCells="0" formatColumns="0" formatRows="0"/>
  <mergeCells count="3">
    <mergeCell ref="A2:C2"/>
    <mergeCell ref="A15:C15"/>
    <mergeCell ref="A16:C16"/>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V12" sqref="V12"/>
    </sheetView>
  </sheetViews>
  <sheetFormatPr defaultColWidth="10.6666666666667" defaultRowHeight="12.75" outlineLevelCol="7"/>
  <cols>
    <col min="1" max="1" width="8.33333333333333" style="1" customWidth="1"/>
    <col min="2" max="2" width="16.0222222222222" style="1" customWidth="1"/>
    <col min="3" max="3" width="15.6333333333333" style="1" customWidth="1"/>
    <col min="4" max="4" width="12.4333333333333" style="1" customWidth="1"/>
    <col min="5" max="5" width="12.6666666666667" style="1" customWidth="1"/>
    <col min="6" max="6" width="9.83333333333333" style="1" customWidth="1"/>
    <col min="7" max="7" width="19" style="1" customWidth="1"/>
    <col min="8" max="8" width="12.9444444444444" style="1" customWidth="1"/>
    <col min="9" max="16381" width="10.6666666666667" style="1"/>
  </cols>
  <sheetData>
    <row r="1" ht="20" customHeight="1" spans="1:2">
      <c r="A1" s="4" t="s">
        <v>1773</v>
      </c>
      <c r="B1" s="4"/>
    </row>
    <row r="2" ht="39" customHeight="1" spans="1:8">
      <c r="A2" s="5" t="s">
        <v>1774</v>
      </c>
      <c r="B2" s="5"/>
      <c r="C2" s="5"/>
      <c r="D2" s="5"/>
      <c r="E2" s="5"/>
      <c r="F2" s="5"/>
      <c r="G2" s="5"/>
      <c r="H2" s="5"/>
    </row>
    <row r="3" s="1" customFormat="1" ht="21" customHeight="1" spans="8:8">
      <c r="H3" s="6" t="s">
        <v>1775</v>
      </c>
    </row>
    <row r="4" s="1" customFormat="1" ht="31" customHeight="1" spans="1:8">
      <c r="A4" s="7" t="s">
        <v>1776</v>
      </c>
      <c r="B4" s="7" t="s">
        <v>1777</v>
      </c>
      <c r="C4" s="7" t="s">
        <v>1778</v>
      </c>
      <c r="D4" s="7" t="s">
        <v>1779</v>
      </c>
      <c r="E4" s="7" t="s">
        <v>1780</v>
      </c>
      <c r="F4" s="7" t="s">
        <v>1781</v>
      </c>
      <c r="G4" s="7" t="s">
        <v>1782</v>
      </c>
      <c r="H4" s="7" t="s">
        <v>1783</v>
      </c>
    </row>
    <row r="5" s="2" customFormat="1" ht="31" customHeight="1" spans="1:8">
      <c r="A5" s="8"/>
      <c r="B5" s="9" t="s">
        <v>1784</v>
      </c>
      <c r="C5" s="10">
        <f>C6+C10</f>
        <v>32600</v>
      </c>
      <c r="D5" s="11"/>
      <c r="E5" s="11" t="s">
        <v>1785</v>
      </c>
      <c r="F5" s="11" t="s">
        <v>1785</v>
      </c>
      <c r="G5" s="11" t="s">
        <v>1785</v>
      </c>
      <c r="H5" s="11" t="s">
        <v>1785</v>
      </c>
    </row>
    <row r="6" s="3" customFormat="1" ht="31" customHeight="1" spans="1:8">
      <c r="A6" s="8"/>
      <c r="B6" s="9" t="s">
        <v>1786</v>
      </c>
      <c r="C6" s="10">
        <f>SUM(C7:C9)</f>
        <v>25600</v>
      </c>
      <c r="D6" s="11"/>
      <c r="E6" s="11"/>
      <c r="F6" s="11"/>
      <c r="G6" s="11"/>
      <c r="H6" s="11"/>
    </row>
    <row r="7" s="1" customFormat="1" ht="44" customHeight="1" spans="1:8">
      <c r="A7" s="12">
        <v>1</v>
      </c>
      <c r="B7" s="13" t="s">
        <v>1787</v>
      </c>
      <c r="C7" s="14">
        <v>9000</v>
      </c>
      <c r="D7" s="15" t="s">
        <v>1788</v>
      </c>
      <c r="E7" s="15" t="s">
        <v>1789</v>
      </c>
      <c r="F7" s="16">
        <v>3.74</v>
      </c>
      <c r="G7" s="15" t="s">
        <v>1790</v>
      </c>
      <c r="H7" s="15" t="s">
        <v>1785</v>
      </c>
    </row>
    <row r="8" s="1" customFormat="1" ht="44" customHeight="1" spans="1:8">
      <c r="A8" s="12">
        <v>2</v>
      </c>
      <c r="B8" s="13" t="s">
        <v>1787</v>
      </c>
      <c r="C8" s="14">
        <v>14600</v>
      </c>
      <c r="D8" s="15" t="s">
        <v>1791</v>
      </c>
      <c r="E8" s="15" t="s">
        <v>1789</v>
      </c>
      <c r="F8" s="16">
        <v>3.45</v>
      </c>
      <c r="G8" s="15" t="s">
        <v>1790</v>
      </c>
      <c r="H8" s="15" t="s">
        <v>1785</v>
      </c>
    </row>
    <row r="9" s="1" customFormat="1" ht="44" customHeight="1" spans="1:8">
      <c r="A9" s="12">
        <v>3</v>
      </c>
      <c r="B9" s="13" t="s">
        <v>1792</v>
      </c>
      <c r="C9" s="14">
        <v>2000</v>
      </c>
      <c r="D9" s="15" t="s">
        <v>1791</v>
      </c>
      <c r="E9" s="15" t="s">
        <v>1793</v>
      </c>
      <c r="F9" s="16">
        <v>3.57</v>
      </c>
      <c r="G9" s="15" t="s">
        <v>1790</v>
      </c>
      <c r="H9" s="15" t="s">
        <v>1785</v>
      </c>
    </row>
    <row r="10" s="1" customFormat="1" ht="44" customHeight="1" spans="1:8">
      <c r="A10" s="12"/>
      <c r="B10" s="9" t="s">
        <v>1794</v>
      </c>
      <c r="C10" s="9">
        <f>SUM(C11:C16)</f>
        <v>7000</v>
      </c>
      <c r="D10" s="15"/>
      <c r="E10" s="15"/>
      <c r="F10" s="16"/>
      <c r="G10" s="15"/>
      <c r="H10" s="15"/>
    </row>
    <row r="11" s="1" customFormat="1" ht="31" customHeight="1" spans="1:8">
      <c r="A11" s="12">
        <v>4</v>
      </c>
      <c r="B11" s="13" t="s">
        <v>1795</v>
      </c>
      <c r="C11" s="14">
        <v>300</v>
      </c>
      <c r="D11" s="15" t="s">
        <v>1796</v>
      </c>
      <c r="E11" s="15" t="s">
        <v>1797</v>
      </c>
      <c r="F11" s="16">
        <v>2.93</v>
      </c>
      <c r="G11" s="15" t="s">
        <v>1798</v>
      </c>
      <c r="H11" s="15" t="s">
        <v>1785</v>
      </c>
    </row>
    <row r="12" s="1" customFormat="1" ht="31" customHeight="1" spans="1:8">
      <c r="A12" s="12">
        <v>5</v>
      </c>
      <c r="B12" s="13" t="s">
        <v>1799</v>
      </c>
      <c r="C12" s="14">
        <v>800</v>
      </c>
      <c r="D12" s="15" t="s">
        <v>1796</v>
      </c>
      <c r="E12" s="15" t="s">
        <v>1797</v>
      </c>
      <c r="F12" s="16">
        <v>2.93</v>
      </c>
      <c r="G12" s="15" t="s">
        <v>1800</v>
      </c>
      <c r="H12" s="15" t="s">
        <v>1785</v>
      </c>
    </row>
    <row r="13" s="1" customFormat="1" ht="31" customHeight="1" spans="1:8">
      <c r="A13" s="12">
        <v>6</v>
      </c>
      <c r="B13" s="15" t="s">
        <v>1801</v>
      </c>
      <c r="C13" s="14">
        <v>2750</v>
      </c>
      <c r="D13" s="15" t="s">
        <v>1802</v>
      </c>
      <c r="E13" s="15" t="s">
        <v>1803</v>
      </c>
      <c r="F13" s="16">
        <v>3.08</v>
      </c>
      <c r="G13" s="15" t="s">
        <v>1804</v>
      </c>
      <c r="H13" s="15" t="s">
        <v>1785</v>
      </c>
    </row>
    <row r="14" s="1" customFormat="1" ht="31" customHeight="1" spans="1:8">
      <c r="A14" s="12">
        <v>7</v>
      </c>
      <c r="B14" s="13" t="s">
        <v>1805</v>
      </c>
      <c r="C14" s="14">
        <v>350</v>
      </c>
      <c r="D14" s="15" t="s">
        <v>1802</v>
      </c>
      <c r="E14" s="15" t="s">
        <v>1803</v>
      </c>
      <c r="F14" s="16">
        <v>3.08</v>
      </c>
      <c r="G14" s="15" t="s">
        <v>1806</v>
      </c>
      <c r="H14" s="15" t="s">
        <v>1785</v>
      </c>
    </row>
    <row r="15" s="1" customFormat="1" ht="31" customHeight="1" spans="1:8">
      <c r="A15" s="12">
        <v>8</v>
      </c>
      <c r="B15" s="13" t="s">
        <v>1807</v>
      </c>
      <c r="C15" s="14">
        <v>900</v>
      </c>
      <c r="D15" s="15" t="s">
        <v>1802</v>
      </c>
      <c r="E15" s="15" t="s">
        <v>1803</v>
      </c>
      <c r="F15" s="16">
        <v>3.08</v>
      </c>
      <c r="G15" s="15" t="s">
        <v>1806</v>
      </c>
      <c r="H15" s="15" t="s">
        <v>1785</v>
      </c>
    </row>
    <row r="16" s="1" customFormat="1" ht="31" customHeight="1" spans="1:8">
      <c r="A16" s="12">
        <v>9</v>
      </c>
      <c r="B16" s="13" t="s">
        <v>1808</v>
      </c>
      <c r="C16" s="14">
        <v>1900</v>
      </c>
      <c r="D16" s="15" t="s">
        <v>1796</v>
      </c>
      <c r="E16" s="15" t="s">
        <v>1797</v>
      </c>
      <c r="F16" s="16">
        <v>2.93</v>
      </c>
      <c r="G16" s="15" t="s">
        <v>1809</v>
      </c>
      <c r="H16" s="15" t="s">
        <v>1785</v>
      </c>
    </row>
  </sheetData>
  <mergeCells count="1">
    <mergeCell ref="A2:H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U46"/>
  <sheetViews>
    <sheetView showGridLines="0" zoomScaleSheetLayoutView="60" topLeftCell="A11" workbookViewId="0">
      <selection activeCell="A1" sqref="A1:F45"/>
    </sheetView>
  </sheetViews>
  <sheetFormatPr defaultColWidth="9" defaultRowHeight="11.25"/>
  <cols>
    <col min="1" max="1" width="43" customWidth="1"/>
    <col min="2" max="2" width="14.1666666666667" customWidth="1"/>
    <col min="3" max="3" width="12" customWidth="1"/>
    <col min="4" max="4" width="10.6666666666667" customWidth="1"/>
    <col min="5" max="5" width="14" customWidth="1"/>
    <col min="6" max="6" width="16.6666666666667" customWidth="1"/>
    <col min="7" max="47" width="12" customWidth="1"/>
  </cols>
  <sheetData>
    <row r="1" ht="13.5" spans="1:1">
      <c r="A1" s="4" t="s">
        <v>90</v>
      </c>
    </row>
    <row r="2" ht="20.25" spans="1:47">
      <c r="A2" s="63" t="s">
        <v>8</v>
      </c>
      <c r="B2" s="64"/>
      <c r="C2" s="64"/>
      <c r="D2" s="64"/>
      <c r="E2" s="64"/>
      <c r="F2" s="64"/>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row>
    <row r="3" ht="20.25" spans="1:47">
      <c r="A3" s="241"/>
      <c r="B3" s="67"/>
      <c r="C3" s="68" t="s">
        <v>42</v>
      </c>
      <c r="E3" s="69"/>
      <c r="F3" s="70" t="s">
        <v>43</v>
      </c>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row>
    <row r="4" ht="15" spans="1:47">
      <c r="A4" s="242" t="s">
        <v>91</v>
      </c>
      <c r="B4" s="242" t="s">
        <v>45</v>
      </c>
      <c r="C4" s="243" t="s">
        <v>46</v>
      </c>
      <c r="D4" s="244" t="s">
        <v>47</v>
      </c>
      <c r="E4" s="72" t="s">
        <v>48</v>
      </c>
      <c r="F4" s="73" t="s">
        <v>49</v>
      </c>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260"/>
    </row>
    <row r="5" ht="15" spans="1:47">
      <c r="A5" s="245" t="s">
        <v>92</v>
      </c>
      <c r="B5" s="245"/>
      <c r="C5" s="246"/>
      <c r="D5" s="247"/>
      <c r="E5" s="72"/>
      <c r="F5" s="73"/>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row>
    <row r="6" ht="15" spans="1:47">
      <c r="A6" s="248" t="s">
        <v>93</v>
      </c>
      <c r="B6" s="183">
        <v>29300</v>
      </c>
      <c r="C6" s="183">
        <v>29698</v>
      </c>
      <c r="D6" s="144">
        <v>28821</v>
      </c>
      <c r="E6" s="140">
        <f>D6/C6</f>
        <v>0.970469391878241</v>
      </c>
      <c r="F6" s="140">
        <v>-0.041</v>
      </c>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ht="15" spans="1:47">
      <c r="A7" s="248" t="s">
        <v>94</v>
      </c>
      <c r="B7" s="183"/>
      <c r="C7" s="183"/>
      <c r="D7" s="144"/>
      <c r="E7" s="140"/>
      <c r="F7" s="140"/>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row>
    <row r="8" ht="15" spans="1:47">
      <c r="A8" s="248" t="s">
        <v>95</v>
      </c>
      <c r="B8" s="183"/>
      <c r="C8" s="183"/>
      <c r="D8" s="144"/>
      <c r="E8" s="140"/>
      <c r="F8" s="140"/>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row>
    <row r="9" ht="15" spans="1:47">
      <c r="A9" s="248" t="s">
        <v>96</v>
      </c>
      <c r="B9" s="183">
        <v>8500</v>
      </c>
      <c r="C9" s="183">
        <v>8500</v>
      </c>
      <c r="D9" s="144">
        <v>8200</v>
      </c>
      <c r="E9" s="140">
        <f t="shared" ref="E7:E45" si="0">D9/C9</f>
        <v>0.964705882352941</v>
      </c>
      <c r="F9" s="140">
        <v>0.171</v>
      </c>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row>
    <row r="10" ht="15" spans="1:47">
      <c r="A10" s="248" t="s">
        <v>97</v>
      </c>
      <c r="B10" s="183">
        <v>60128</v>
      </c>
      <c r="C10" s="183">
        <v>67000</v>
      </c>
      <c r="D10" s="144">
        <v>67620</v>
      </c>
      <c r="E10" s="140">
        <f t="shared" si="0"/>
        <v>1.00925373134328</v>
      </c>
      <c r="F10" s="140">
        <v>0.04</v>
      </c>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row>
    <row r="11" ht="15" spans="1:47">
      <c r="A11" s="248" t="s">
        <v>98</v>
      </c>
      <c r="B11" s="183">
        <v>2780</v>
      </c>
      <c r="C11" s="183">
        <v>7500</v>
      </c>
      <c r="D11" s="144">
        <v>5887</v>
      </c>
      <c r="E11" s="140">
        <f t="shared" si="0"/>
        <v>0.784933333333333</v>
      </c>
      <c r="F11" s="140">
        <v>0.461</v>
      </c>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row>
    <row r="12" ht="15" spans="1:47">
      <c r="A12" s="248" t="s">
        <v>99</v>
      </c>
      <c r="B12" s="183">
        <v>1860</v>
      </c>
      <c r="C12" s="183">
        <v>8000</v>
      </c>
      <c r="D12" s="144">
        <v>7782</v>
      </c>
      <c r="E12" s="140">
        <f t="shared" si="0"/>
        <v>0.97275</v>
      </c>
      <c r="F12" s="140">
        <v>0.038</v>
      </c>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row>
    <row r="13" ht="15" spans="1:47">
      <c r="A13" s="248" t="s">
        <v>100</v>
      </c>
      <c r="B13" s="183">
        <v>39600</v>
      </c>
      <c r="C13" s="183">
        <v>48000</v>
      </c>
      <c r="D13" s="144">
        <v>48015</v>
      </c>
      <c r="E13" s="140">
        <f t="shared" si="0"/>
        <v>1.0003125</v>
      </c>
      <c r="F13" s="140">
        <v>0.006</v>
      </c>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row>
    <row r="14" ht="15" spans="1:47">
      <c r="A14" s="249" t="s">
        <v>101</v>
      </c>
      <c r="B14" s="183">
        <v>33500</v>
      </c>
      <c r="C14" s="183">
        <v>37000</v>
      </c>
      <c r="D14" s="144">
        <v>37277</v>
      </c>
      <c r="E14" s="140">
        <f t="shared" si="0"/>
        <v>1.00748648648649</v>
      </c>
      <c r="F14" s="140">
        <v>0.011</v>
      </c>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row>
    <row r="15" ht="15" spans="1:47">
      <c r="A15" s="248" t="s">
        <v>102</v>
      </c>
      <c r="B15" s="183">
        <v>6500</v>
      </c>
      <c r="C15" s="183">
        <v>7300</v>
      </c>
      <c r="D15" s="144">
        <v>7197</v>
      </c>
      <c r="E15" s="140">
        <f t="shared" si="0"/>
        <v>0.985890410958904</v>
      </c>
      <c r="F15" s="140">
        <v>0.018</v>
      </c>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row>
    <row r="16" ht="15" spans="1:47">
      <c r="A16" s="248" t="s">
        <v>103</v>
      </c>
      <c r="B16" s="183">
        <v>5295</v>
      </c>
      <c r="C16" s="183">
        <v>8800</v>
      </c>
      <c r="D16" s="144">
        <v>6080</v>
      </c>
      <c r="E16" s="140">
        <f t="shared" si="0"/>
        <v>0.690909090909091</v>
      </c>
      <c r="F16" s="140">
        <v>0.204</v>
      </c>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row>
    <row r="17" ht="15" spans="1:47">
      <c r="A17" s="248" t="s">
        <v>104</v>
      </c>
      <c r="B17" s="183">
        <v>49600</v>
      </c>
      <c r="C17" s="183">
        <v>53000</v>
      </c>
      <c r="D17" s="144">
        <v>53071</v>
      </c>
      <c r="E17" s="140">
        <f t="shared" si="0"/>
        <v>1.00133962264151</v>
      </c>
      <c r="F17" s="140">
        <v>0.02</v>
      </c>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row>
    <row r="18" ht="15" spans="1:47">
      <c r="A18" s="248" t="s">
        <v>105</v>
      </c>
      <c r="B18" s="183">
        <v>6200</v>
      </c>
      <c r="C18" s="183">
        <v>6500</v>
      </c>
      <c r="D18" s="144">
        <v>6570</v>
      </c>
      <c r="E18" s="140">
        <f t="shared" si="0"/>
        <v>1.01076923076923</v>
      </c>
      <c r="F18" s="140">
        <v>0.025</v>
      </c>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row>
    <row r="19" ht="15" spans="1:47">
      <c r="A19" s="250" t="s">
        <v>106</v>
      </c>
      <c r="B19" s="183">
        <v>400</v>
      </c>
      <c r="C19" s="183">
        <v>1400</v>
      </c>
      <c r="D19" s="144">
        <v>1396</v>
      </c>
      <c r="E19" s="140">
        <f t="shared" si="0"/>
        <v>0.997142857142857</v>
      </c>
      <c r="F19" s="140">
        <v>0.33</v>
      </c>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row>
    <row r="20" ht="15" spans="1:47">
      <c r="A20" s="250" t="s">
        <v>107</v>
      </c>
      <c r="B20" s="183">
        <v>1100</v>
      </c>
      <c r="C20" s="183">
        <v>1200</v>
      </c>
      <c r="D20" s="144">
        <v>1274</v>
      </c>
      <c r="E20" s="140">
        <f t="shared" si="0"/>
        <v>1.06166666666667</v>
      </c>
      <c r="F20" s="140">
        <v>0.134</v>
      </c>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row>
    <row r="21" ht="15" spans="1:47">
      <c r="A21" s="251" t="s">
        <v>108</v>
      </c>
      <c r="B21" s="183">
        <v>170</v>
      </c>
      <c r="C21" s="183">
        <v>200</v>
      </c>
      <c r="D21" s="144">
        <v>171</v>
      </c>
      <c r="E21" s="140">
        <f t="shared" si="0"/>
        <v>0.855</v>
      </c>
      <c r="F21" s="140">
        <v>0.71</v>
      </c>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row>
    <row r="22" ht="15" spans="1:47">
      <c r="A22" s="250" t="s">
        <v>109</v>
      </c>
      <c r="B22" s="183"/>
      <c r="C22" s="183"/>
      <c r="D22" s="144"/>
      <c r="E22" s="140"/>
      <c r="F22" s="140"/>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row>
    <row r="23" ht="15" spans="1:47">
      <c r="A23" s="252" t="s">
        <v>110</v>
      </c>
      <c r="B23" s="183">
        <v>2300</v>
      </c>
      <c r="C23" s="183">
        <v>3000</v>
      </c>
      <c r="D23" s="144">
        <v>2060</v>
      </c>
      <c r="E23" s="140">
        <f t="shared" si="0"/>
        <v>0.686666666666667</v>
      </c>
      <c r="F23" s="140">
        <v>0.067</v>
      </c>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row>
    <row r="24" ht="15" spans="1:47">
      <c r="A24" s="250" t="s">
        <v>111</v>
      </c>
      <c r="B24" s="183">
        <v>7800</v>
      </c>
      <c r="C24" s="183">
        <v>9000</v>
      </c>
      <c r="D24" s="144">
        <v>8135</v>
      </c>
      <c r="E24" s="140">
        <f t="shared" si="0"/>
        <v>0.903888888888889</v>
      </c>
      <c r="F24" s="140">
        <v>0.051</v>
      </c>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row>
    <row r="25" ht="15" spans="1:47">
      <c r="A25" s="250" t="s">
        <v>112</v>
      </c>
      <c r="B25" s="183">
        <v>200</v>
      </c>
      <c r="C25" s="183">
        <v>200</v>
      </c>
      <c r="D25" s="144">
        <v>227</v>
      </c>
      <c r="E25" s="140">
        <f t="shared" si="0"/>
        <v>1.135</v>
      </c>
      <c r="F25" s="140">
        <v>0.746</v>
      </c>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row>
    <row r="26" ht="15" spans="1:47">
      <c r="A26" s="250" t="s">
        <v>113</v>
      </c>
      <c r="B26" s="183">
        <v>1059</v>
      </c>
      <c r="C26" s="183">
        <v>1200</v>
      </c>
      <c r="D26" s="144">
        <v>838</v>
      </c>
      <c r="E26" s="140">
        <f t="shared" si="0"/>
        <v>0.698333333333333</v>
      </c>
      <c r="F26" s="140">
        <v>0.99</v>
      </c>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row>
    <row r="27" ht="15" spans="1:47">
      <c r="A27" s="251" t="s">
        <v>114</v>
      </c>
      <c r="B27" s="183">
        <v>3000</v>
      </c>
      <c r="C27" s="183">
        <v>0</v>
      </c>
      <c r="D27" s="144">
        <v>0</v>
      </c>
      <c r="E27" s="140">
        <v>0</v>
      </c>
      <c r="F27" s="140">
        <v>0</v>
      </c>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row>
    <row r="28" ht="15" spans="1:47">
      <c r="A28" s="250" t="s">
        <v>115</v>
      </c>
      <c r="B28" s="183">
        <v>11000</v>
      </c>
      <c r="C28" s="183">
        <v>8664</v>
      </c>
      <c r="D28" s="144">
        <v>8664</v>
      </c>
      <c r="E28" s="140">
        <f t="shared" si="0"/>
        <v>1</v>
      </c>
      <c r="F28" s="140">
        <v>0.114</v>
      </c>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row>
    <row r="29" ht="15" spans="1:47">
      <c r="A29" s="250" t="s">
        <v>116</v>
      </c>
      <c r="B29" s="183"/>
      <c r="C29" s="183"/>
      <c r="D29" s="144"/>
      <c r="E29" s="140"/>
      <c r="F29" s="140"/>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row>
    <row r="30" ht="15" spans="1:47">
      <c r="A30" s="248" t="s">
        <v>117</v>
      </c>
      <c r="B30" s="183">
        <v>3541</v>
      </c>
      <c r="C30" s="183">
        <v>0</v>
      </c>
      <c r="D30" s="144">
        <v>0</v>
      </c>
      <c r="E30" s="140">
        <v>0</v>
      </c>
      <c r="F30" s="140">
        <v>0</v>
      </c>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row>
    <row r="31" ht="15" spans="1:6">
      <c r="A31" s="253" t="s">
        <v>118</v>
      </c>
      <c r="B31" s="183">
        <f>SUM(B6:B30)</f>
        <v>273833</v>
      </c>
      <c r="C31" s="183">
        <f>SUM(C6:C30)</f>
        <v>306162</v>
      </c>
      <c r="D31" s="144">
        <v>299285</v>
      </c>
      <c r="E31" s="140">
        <f t="shared" si="0"/>
        <v>0.977538035419157</v>
      </c>
      <c r="F31" s="140">
        <v>0.0355</v>
      </c>
    </row>
    <row r="32" ht="15" spans="1:6">
      <c r="A32" s="254" t="s">
        <v>119</v>
      </c>
      <c r="B32" s="183"/>
      <c r="C32" s="183"/>
      <c r="D32" s="144"/>
      <c r="E32" s="140"/>
      <c r="F32" s="255"/>
    </row>
    <row r="33" ht="15" spans="1:6">
      <c r="A33" s="256" t="s">
        <v>120</v>
      </c>
      <c r="B33" s="257">
        <v>0</v>
      </c>
      <c r="C33" s="257">
        <v>0</v>
      </c>
      <c r="D33" s="144">
        <v>55228</v>
      </c>
      <c r="E33" s="140">
        <v>0</v>
      </c>
      <c r="F33" s="255">
        <v>1.16207328531162</v>
      </c>
    </row>
    <row r="34" ht="15" spans="1:6">
      <c r="A34" s="256" t="s">
        <v>121</v>
      </c>
      <c r="B34" s="257">
        <v>2745</v>
      </c>
      <c r="C34" s="257">
        <v>2745</v>
      </c>
      <c r="D34" s="144">
        <v>3078</v>
      </c>
      <c r="E34" s="140">
        <f t="shared" si="0"/>
        <v>1.12131147540984</v>
      </c>
      <c r="F34" s="255">
        <v>-0.0240963855421686</v>
      </c>
    </row>
    <row r="35" ht="15" spans="1:6">
      <c r="A35" s="258" t="s">
        <v>122</v>
      </c>
      <c r="B35" s="257"/>
      <c r="C35" s="257"/>
      <c r="D35" s="144"/>
      <c r="E35" s="140"/>
      <c r="F35" s="255"/>
    </row>
    <row r="36" ht="15" spans="1:6">
      <c r="A36" s="258" t="s">
        <v>123</v>
      </c>
      <c r="B36" s="257"/>
      <c r="C36" s="257"/>
      <c r="D36" s="144"/>
      <c r="E36" s="140"/>
      <c r="F36" s="255"/>
    </row>
    <row r="37" ht="15" spans="1:6">
      <c r="A37" s="258" t="s">
        <v>124</v>
      </c>
      <c r="B37" s="257"/>
      <c r="C37" s="257"/>
      <c r="D37" s="144"/>
      <c r="E37" s="140"/>
      <c r="F37" s="255"/>
    </row>
    <row r="38" ht="15" spans="1:6">
      <c r="A38" s="258" t="s">
        <v>125</v>
      </c>
      <c r="B38" s="257">
        <v>2745</v>
      </c>
      <c r="C38" s="257">
        <v>2745</v>
      </c>
      <c r="D38" s="144">
        <v>3078</v>
      </c>
      <c r="E38" s="140">
        <f t="shared" si="0"/>
        <v>1.12131147540984</v>
      </c>
      <c r="F38" s="255">
        <v>-0.0240963855421686</v>
      </c>
    </row>
    <row r="39" ht="15" spans="1:6">
      <c r="A39" s="259" t="s">
        <v>126</v>
      </c>
      <c r="B39" s="183"/>
      <c r="C39" s="183"/>
      <c r="D39" s="144"/>
      <c r="E39" s="140"/>
      <c r="F39" s="255"/>
    </row>
    <row r="40" ht="15" spans="1:6">
      <c r="A40" s="259" t="s">
        <v>127</v>
      </c>
      <c r="B40" s="257"/>
      <c r="C40" s="257"/>
      <c r="D40" s="144"/>
      <c r="E40" s="140"/>
      <c r="F40" s="255"/>
    </row>
    <row r="41" ht="15" spans="1:6">
      <c r="A41" s="258" t="s">
        <v>128</v>
      </c>
      <c r="B41" s="183"/>
      <c r="C41" s="183"/>
      <c r="D41" s="144"/>
      <c r="E41" s="140"/>
      <c r="F41" s="255"/>
    </row>
    <row r="42" ht="15" spans="1:6">
      <c r="A42" s="258" t="s">
        <v>129</v>
      </c>
      <c r="B42" s="183"/>
      <c r="C42" s="183"/>
      <c r="D42" s="189"/>
      <c r="E42" s="140"/>
      <c r="F42" s="255"/>
    </row>
    <row r="43" ht="15" spans="1:6">
      <c r="A43" s="258" t="s">
        <v>130</v>
      </c>
      <c r="B43" s="183"/>
      <c r="C43" s="183"/>
      <c r="D43" s="189"/>
      <c r="E43" s="140"/>
      <c r="F43" s="255"/>
    </row>
    <row r="44" ht="15" spans="1:6">
      <c r="A44" s="258" t="s">
        <v>131</v>
      </c>
      <c r="B44" s="257">
        <v>0</v>
      </c>
      <c r="C44" s="257">
        <v>0</v>
      </c>
      <c r="D44" s="189">
        <v>1913</v>
      </c>
      <c r="E44" s="140">
        <v>0</v>
      </c>
      <c r="F44" s="255">
        <v>0.4394</v>
      </c>
    </row>
    <row r="45" ht="15" spans="1:6">
      <c r="A45" s="253" t="s">
        <v>132</v>
      </c>
      <c r="B45" s="189">
        <f>B31+B33+B34</f>
        <v>276578</v>
      </c>
      <c r="C45" s="189">
        <f>C31+C33+C34</f>
        <v>308907</v>
      </c>
      <c r="D45" s="189">
        <v>357591</v>
      </c>
      <c r="E45" s="140">
        <f t="shared" si="0"/>
        <v>1.15760083131816</v>
      </c>
      <c r="F45" s="255">
        <v>0.125051912258844</v>
      </c>
    </row>
    <row r="46" ht="12" spans="5:6">
      <c r="E46" s="119"/>
      <c r="F46" s="119"/>
    </row>
  </sheetData>
  <sheetProtection formatCells="0" formatColumns="0" formatRows="0"/>
  <mergeCells count="7">
    <mergeCell ref="A2:F2"/>
    <mergeCell ref="A4:A5"/>
    <mergeCell ref="B4:B5"/>
    <mergeCell ref="C4:C5"/>
    <mergeCell ref="D4:D5"/>
    <mergeCell ref="E4:E5"/>
    <mergeCell ref="F4:F5"/>
  </mergeCells>
  <printOptions horizontalCentered="1"/>
  <pageMargins left="0.708661417322835" right="0.708661417322835" top="0.354330708661417" bottom="0.31496062992126" header="0.31496062992126" footer="0.31496062992126"/>
  <pageSetup paperSize="9" scale="54"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1444"/>
  <sheetViews>
    <sheetView showGridLines="0" topLeftCell="A20" workbookViewId="0">
      <selection activeCell="A1" sqref="A1:F1355"/>
    </sheetView>
  </sheetViews>
  <sheetFormatPr defaultColWidth="9" defaultRowHeight="11.25"/>
  <cols>
    <col min="1" max="1" width="45.3333333333333" style="232" customWidth="1"/>
    <col min="2" max="2" width="14.1666666666667" customWidth="1"/>
    <col min="3" max="3" width="9.83333333333333" customWidth="1"/>
    <col min="4" max="4" width="9.83333333333333" style="128" customWidth="1"/>
    <col min="5" max="5" width="14" style="87" customWidth="1"/>
    <col min="6" max="6" width="16.6666666666667" style="87" customWidth="1"/>
    <col min="7" max="7" width="12" customWidth="1"/>
    <col min="8" max="12" width="8.5" customWidth="1"/>
    <col min="13" max="45" width="12" customWidth="1"/>
  </cols>
  <sheetData>
    <row r="1" ht="13.5" spans="1:6">
      <c r="A1" s="205" t="s">
        <v>133</v>
      </c>
      <c r="B1" s="119"/>
      <c r="C1" s="119"/>
      <c r="D1" s="233"/>
      <c r="E1" s="234"/>
      <c r="F1" s="234"/>
    </row>
    <row r="2" ht="20.25" spans="1:45">
      <c r="A2" s="220" t="s">
        <v>10</v>
      </c>
      <c r="B2" s="130"/>
      <c r="C2" s="130"/>
      <c r="D2" s="130"/>
      <c r="E2" s="131"/>
      <c r="F2" s="131"/>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row>
    <row r="3" ht="20.25" spans="1:45">
      <c r="A3" s="235"/>
      <c r="B3" s="67"/>
      <c r="C3" s="68" t="s">
        <v>42</v>
      </c>
      <c r="D3" s="233"/>
      <c r="E3" s="133"/>
      <c r="F3" s="92" t="s">
        <v>43</v>
      </c>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row>
    <row r="4" ht="14.25" spans="1:45">
      <c r="A4" s="73" t="s">
        <v>91</v>
      </c>
      <c r="B4" s="72" t="s">
        <v>45</v>
      </c>
      <c r="C4" s="73" t="s">
        <v>46</v>
      </c>
      <c r="D4" s="135" t="s">
        <v>47</v>
      </c>
      <c r="E4" s="136" t="s">
        <v>48</v>
      </c>
      <c r="F4" s="94" t="s">
        <v>49</v>
      </c>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55"/>
    </row>
    <row r="5" ht="14.25" spans="1:45">
      <c r="A5" s="236" t="s">
        <v>134</v>
      </c>
      <c r="B5" s="150">
        <f>SUM(B6,B18,B27,B38,B49,B60,B71,B83,B92,B105,B115,B124,B135,B149,B156,B164,B170,B177,B184,B191,B198,B205,B213,B219,B225,B232,B247)</f>
        <v>11300</v>
      </c>
      <c r="C5" s="150">
        <f>SUM(C6,C18,C27,C38,C49,C60,C71,C83,C92,C105,C115,C124,C135,C149,C156,C164,C170,C177,C184,C191,C198,C205,C213,C219,C225,C232,C247)</f>
        <v>11698</v>
      </c>
      <c r="D5" s="150">
        <f>SUM(D6+D18+D27+D38+D49+D60+D71+D83+D92+D105+D115+D124+D135+D149+D156+D164+D170+D177+D184+D191+D198+D205+D213+D219+D225+D232+D247)</f>
        <v>11599</v>
      </c>
      <c r="E5" s="151">
        <f>D5/C5</f>
        <v>0.991537014874338</v>
      </c>
      <c r="F5" s="151">
        <v>-0.0406111647415199</v>
      </c>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1"/>
      <c r="AS5" s="141"/>
    </row>
    <row r="6" ht="15" spans="1:45">
      <c r="A6" s="237" t="s">
        <v>135</v>
      </c>
      <c r="B6" s="139">
        <f>SUM(B7:B17)</f>
        <v>673</v>
      </c>
      <c r="C6" s="139">
        <f>SUM(C7:C17)</f>
        <v>673</v>
      </c>
      <c r="D6" s="139">
        <f>SUM(D7:D17)</f>
        <v>507</v>
      </c>
      <c r="E6" s="140">
        <f>D6/C6</f>
        <v>0.75334323922734</v>
      </c>
      <c r="F6" s="140">
        <v>0.0673684210526315</v>
      </c>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row>
    <row r="7" ht="15" spans="1:6">
      <c r="A7" s="237" t="s">
        <v>136</v>
      </c>
      <c r="B7" s="139">
        <v>340</v>
      </c>
      <c r="C7" s="139">
        <v>340</v>
      </c>
      <c r="D7" s="139">
        <v>505</v>
      </c>
      <c r="E7" s="140">
        <f>D7/C7</f>
        <v>1.48529411764706</v>
      </c>
      <c r="F7" s="140">
        <v>0.418539325842697</v>
      </c>
    </row>
    <row r="8" ht="15" spans="1:6">
      <c r="A8" s="237" t="s">
        <v>137</v>
      </c>
      <c r="B8" s="139">
        <v>144</v>
      </c>
      <c r="C8" s="139">
        <v>144</v>
      </c>
      <c r="D8" s="139">
        <v>2</v>
      </c>
      <c r="E8" s="140">
        <f>D8/C8</f>
        <v>0.0138888888888889</v>
      </c>
      <c r="F8" s="140">
        <v>-0.981481481481482</v>
      </c>
    </row>
    <row r="9" ht="15" spans="1:6">
      <c r="A9" s="237" t="s">
        <v>138</v>
      </c>
      <c r="B9" s="139"/>
      <c r="C9" s="139"/>
      <c r="D9" s="139"/>
      <c r="E9" s="140"/>
      <c r="F9" s="140"/>
    </row>
    <row r="10" ht="15" spans="1:6">
      <c r="A10" s="237" t="s">
        <v>139</v>
      </c>
      <c r="B10" s="139">
        <v>95</v>
      </c>
      <c r="C10" s="139">
        <v>95</v>
      </c>
      <c r="D10" s="139">
        <v>0</v>
      </c>
      <c r="E10" s="140">
        <v>0</v>
      </c>
      <c r="F10" s="140">
        <v>0</v>
      </c>
    </row>
    <row r="11" ht="15" spans="1:6">
      <c r="A11" s="237" t="s">
        <v>140</v>
      </c>
      <c r="B11" s="139"/>
      <c r="C11" s="139"/>
      <c r="D11" s="139"/>
      <c r="E11" s="140"/>
      <c r="F11" s="140"/>
    </row>
    <row r="12" ht="15" spans="1:6">
      <c r="A12" s="237" t="s">
        <v>141</v>
      </c>
      <c r="B12" s="139">
        <v>21</v>
      </c>
      <c r="C12" s="139">
        <v>21</v>
      </c>
      <c r="D12" s="139">
        <v>0</v>
      </c>
      <c r="E12" s="140">
        <v>0</v>
      </c>
      <c r="F12" s="140">
        <v>0</v>
      </c>
    </row>
    <row r="13" ht="15" spans="1:6">
      <c r="A13" s="237" t="s">
        <v>142</v>
      </c>
      <c r="B13" s="139"/>
      <c r="C13" s="139"/>
      <c r="D13" s="139"/>
      <c r="E13" s="140"/>
      <c r="F13" s="140"/>
    </row>
    <row r="14" ht="15" spans="1:6">
      <c r="A14" s="237" t="s">
        <v>143</v>
      </c>
      <c r="B14" s="139">
        <v>63</v>
      </c>
      <c r="C14" s="139">
        <v>63</v>
      </c>
      <c r="D14" s="139">
        <v>0</v>
      </c>
      <c r="E14" s="140">
        <v>0</v>
      </c>
      <c r="F14" s="140">
        <v>-1</v>
      </c>
    </row>
    <row r="15" ht="15" spans="1:6">
      <c r="A15" s="237" t="s">
        <v>144</v>
      </c>
      <c r="B15" s="139"/>
      <c r="C15" s="139"/>
      <c r="D15" s="139"/>
      <c r="E15" s="140"/>
      <c r="F15" s="140"/>
    </row>
    <row r="16" ht="15" spans="1:6">
      <c r="A16" s="237" t="s">
        <v>145</v>
      </c>
      <c r="B16" s="139"/>
      <c r="C16" s="139"/>
      <c r="D16" s="139"/>
      <c r="E16" s="140"/>
      <c r="F16" s="140"/>
    </row>
    <row r="17" ht="15" spans="1:6">
      <c r="A17" s="237" t="s">
        <v>146</v>
      </c>
      <c r="B17" s="139">
        <v>10</v>
      </c>
      <c r="C17" s="139">
        <v>10</v>
      </c>
      <c r="D17" s="139">
        <v>0</v>
      </c>
      <c r="E17" s="140">
        <v>0</v>
      </c>
      <c r="F17" s="140">
        <v>0</v>
      </c>
    </row>
    <row r="18" ht="15" spans="1:6">
      <c r="A18" s="237" t="s">
        <v>147</v>
      </c>
      <c r="B18" s="139">
        <f>SUM(B19:B26)</f>
        <v>473</v>
      </c>
      <c r="C18" s="139">
        <f>SUM(C19:C26)</f>
        <v>473</v>
      </c>
      <c r="D18" s="139">
        <f>SUM(D19:D26)</f>
        <v>518</v>
      </c>
      <c r="E18" s="140">
        <f>D18/C18</f>
        <v>1.09513742071882</v>
      </c>
      <c r="F18" s="140">
        <v>0.519061583577713</v>
      </c>
    </row>
    <row r="19" ht="15" spans="1:6">
      <c r="A19" s="237" t="s">
        <v>136</v>
      </c>
      <c r="B19" s="139">
        <v>248</v>
      </c>
      <c r="C19" s="139">
        <v>248</v>
      </c>
      <c r="D19" s="139">
        <v>486</v>
      </c>
      <c r="E19" s="140">
        <f>D19/C19</f>
        <v>1.95967741935484</v>
      </c>
      <c r="F19" s="140">
        <v>0.991803278688525</v>
      </c>
    </row>
    <row r="20" ht="15" spans="1:6">
      <c r="A20" s="237" t="s">
        <v>137</v>
      </c>
      <c r="B20" s="139">
        <v>80</v>
      </c>
      <c r="C20" s="139">
        <v>80</v>
      </c>
      <c r="D20" s="139">
        <v>32</v>
      </c>
      <c r="E20" s="140">
        <f>D20/C20</f>
        <v>0.4</v>
      </c>
      <c r="F20" s="140">
        <v>-0.619047619047619</v>
      </c>
    </row>
    <row r="21" ht="15" spans="1:6">
      <c r="A21" s="237" t="s">
        <v>138</v>
      </c>
      <c r="B21" s="139">
        <v>10</v>
      </c>
      <c r="C21" s="139">
        <v>10</v>
      </c>
      <c r="D21" s="139">
        <v>0</v>
      </c>
      <c r="E21" s="140">
        <v>0</v>
      </c>
      <c r="F21" s="140">
        <v>0</v>
      </c>
    </row>
    <row r="22" ht="15" spans="1:6">
      <c r="A22" s="237" t="s">
        <v>148</v>
      </c>
      <c r="B22" s="139">
        <v>85</v>
      </c>
      <c r="C22" s="139">
        <v>85</v>
      </c>
      <c r="D22" s="139">
        <v>0</v>
      </c>
      <c r="E22" s="140">
        <v>0</v>
      </c>
      <c r="F22" s="140">
        <v>-1</v>
      </c>
    </row>
    <row r="23" ht="15" spans="1:6">
      <c r="A23" s="237" t="s">
        <v>149</v>
      </c>
      <c r="B23" s="139">
        <v>10</v>
      </c>
      <c r="C23" s="139">
        <v>10</v>
      </c>
      <c r="D23" s="139">
        <v>0</v>
      </c>
      <c r="E23" s="140">
        <v>0</v>
      </c>
      <c r="F23" s="140">
        <v>0</v>
      </c>
    </row>
    <row r="24" ht="15" spans="1:6">
      <c r="A24" s="237" t="s">
        <v>150</v>
      </c>
      <c r="B24" s="139">
        <v>40</v>
      </c>
      <c r="C24" s="139">
        <v>40</v>
      </c>
      <c r="D24" s="139">
        <v>0</v>
      </c>
      <c r="E24" s="140">
        <v>0</v>
      </c>
      <c r="F24" s="140">
        <v>0</v>
      </c>
    </row>
    <row r="25" ht="15" spans="1:6">
      <c r="A25" s="237" t="s">
        <v>145</v>
      </c>
      <c r="B25" s="139"/>
      <c r="C25" s="139"/>
      <c r="D25" s="139"/>
      <c r="E25" s="140"/>
      <c r="F25" s="140"/>
    </row>
    <row r="26" ht="15" spans="1:6">
      <c r="A26" s="237" t="s">
        <v>151</v>
      </c>
      <c r="B26" s="139">
        <v>0</v>
      </c>
      <c r="C26" s="139">
        <v>0</v>
      </c>
      <c r="D26" s="139">
        <v>0</v>
      </c>
      <c r="E26" s="140">
        <v>0</v>
      </c>
      <c r="F26" s="140">
        <v>-1</v>
      </c>
    </row>
    <row r="27" ht="15" spans="1:6">
      <c r="A27" s="237" t="s">
        <v>152</v>
      </c>
      <c r="B27" s="139">
        <f>SUM(B28:B37)</f>
        <v>2748</v>
      </c>
      <c r="C27" s="139">
        <f>SUM(C28:C37)</f>
        <v>2648</v>
      </c>
      <c r="D27" s="139">
        <f>SUM(D28:D37)</f>
        <v>1664</v>
      </c>
      <c r="E27" s="140">
        <f>D27/C27</f>
        <v>0.628398791540785</v>
      </c>
      <c r="F27" s="140">
        <v>-0.202526132404181</v>
      </c>
    </row>
    <row r="28" ht="15" spans="1:6">
      <c r="A28" s="237" t="s">
        <v>136</v>
      </c>
      <c r="B28" s="139">
        <v>606</v>
      </c>
      <c r="C28" s="139">
        <v>606</v>
      </c>
      <c r="D28" s="139">
        <v>320</v>
      </c>
      <c r="E28" s="140">
        <f>D28/C28</f>
        <v>0.528052805280528</v>
      </c>
      <c r="F28" s="140">
        <v>0.0529217199558987</v>
      </c>
    </row>
    <row r="29" ht="15" spans="1:6">
      <c r="A29" s="237" t="s">
        <v>137</v>
      </c>
      <c r="B29" s="139">
        <v>800</v>
      </c>
      <c r="C29" s="139">
        <v>700</v>
      </c>
      <c r="D29" s="139">
        <v>514</v>
      </c>
      <c r="E29" s="140">
        <f>D29/C29</f>
        <v>0.734285714285714</v>
      </c>
      <c r="F29" s="140">
        <v>-0.539257455873402</v>
      </c>
    </row>
    <row r="30" ht="15" spans="1:6">
      <c r="A30" s="237" t="s">
        <v>138</v>
      </c>
      <c r="B30" s="139">
        <v>754</v>
      </c>
      <c r="C30" s="139">
        <v>754</v>
      </c>
      <c r="D30" s="139">
        <v>261</v>
      </c>
      <c r="E30" s="140">
        <f>D30/C30</f>
        <v>0.346153846153846</v>
      </c>
      <c r="F30" s="140">
        <v>-0.563112230618528</v>
      </c>
    </row>
    <row r="31" ht="15" spans="1:6">
      <c r="A31" s="237" t="s">
        <v>153</v>
      </c>
      <c r="B31" s="139">
        <v>0</v>
      </c>
      <c r="C31" s="139">
        <v>0</v>
      </c>
      <c r="D31" s="139">
        <v>2</v>
      </c>
      <c r="E31" s="140">
        <v>0</v>
      </c>
      <c r="F31" s="140">
        <v>0</v>
      </c>
    </row>
    <row r="32" ht="15" spans="1:6">
      <c r="A32" s="237" t="s">
        <v>154</v>
      </c>
      <c r="B32" s="139">
        <v>50</v>
      </c>
      <c r="C32" s="139">
        <v>50</v>
      </c>
      <c r="D32" s="139">
        <v>5</v>
      </c>
      <c r="E32" s="140">
        <f>D32/C32</f>
        <v>0.1</v>
      </c>
      <c r="F32" s="140">
        <v>-0.285714285714286</v>
      </c>
    </row>
    <row r="33" ht="15" spans="1:6">
      <c r="A33" s="237" t="s">
        <v>155</v>
      </c>
      <c r="B33" s="139">
        <v>109</v>
      </c>
      <c r="C33" s="139">
        <v>109</v>
      </c>
      <c r="D33" s="139">
        <v>226</v>
      </c>
      <c r="E33" s="140">
        <f>D33/C33</f>
        <v>2.07339449541284</v>
      </c>
      <c r="F33" s="140">
        <v>-0.10920245398773</v>
      </c>
    </row>
    <row r="34" ht="15" spans="1:6">
      <c r="A34" s="237" t="s">
        <v>156</v>
      </c>
      <c r="B34" s="139">
        <v>329</v>
      </c>
      <c r="C34" s="139">
        <v>329</v>
      </c>
      <c r="D34" s="139">
        <v>61</v>
      </c>
      <c r="E34" s="140">
        <f>D34/C34</f>
        <v>0.185410334346505</v>
      </c>
      <c r="F34" s="140">
        <v>0.388613861386139</v>
      </c>
    </row>
    <row r="35" ht="15" spans="1:6">
      <c r="A35" s="237" t="s">
        <v>157</v>
      </c>
      <c r="B35" s="139"/>
      <c r="C35" s="139"/>
      <c r="D35" s="139"/>
      <c r="E35" s="140"/>
      <c r="F35" s="140"/>
    </row>
    <row r="36" ht="15" spans="1:6">
      <c r="A36" s="237" t="s">
        <v>145</v>
      </c>
      <c r="B36" s="139">
        <v>0</v>
      </c>
      <c r="C36" s="139">
        <v>0</v>
      </c>
      <c r="D36" s="139">
        <v>0</v>
      </c>
      <c r="E36" s="140">
        <v>0</v>
      </c>
      <c r="F36" s="140">
        <v>-1</v>
      </c>
    </row>
    <row r="37" ht="15" spans="1:6">
      <c r="A37" s="237" t="s">
        <v>158</v>
      </c>
      <c r="B37" s="139">
        <v>100</v>
      </c>
      <c r="C37" s="139">
        <v>100</v>
      </c>
      <c r="D37" s="139">
        <v>275</v>
      </c>
      <c r="E37" s="140">
        <f>D37/C37</f>
        <v>2.75</v>
      </c>
      <c r="F37" s="140">
        <v>0.356450048496605</v>
      </c>
    </row>
    <row r="38" ht="15" spans="1:6">
      <c r="A38" s="237" t="s">
        <v>159</v>
      </c>
      <c r="B38" s="139">
        <f>SUM(B39:B48)</f>
        <v>547</v>
      </c>
      <c r="C38" s="139">
        <f>SUM(C39:C48)</f>
        <v>547</v>
      </c>
      <c r="D38" s="139">
        <f>SUM(D39:D48)</f>
        <v>1004</v>
      </c>
      <c r="E38" s="140">
        <f>D38/C38</f>
        <v>1.83546617915905</v>
      </c>
      <c r="F38" s="140">
        <v>0.713310580204778</v>
      </c>
    </row>
    <row r="39" ht="15" spans="1:6">
      <c r="A39" s="237" t="s">
        <v>136</v>
      </c>
      <c r="B39" s="139">
        <v>280</v>
      </c>
      <c r="C39" s="139">
        <v>280</v>
      </c>
      <c r="D39" s="139">
        <v>374</v>
      </c>
      <c r="E39" s="140">
        <f>D39/C39</f>
        <v>1.33571428571429</v>
      </c>
      <c r="F39" s="140">
        <v>0.330960854092527</v>
      </c>
    </row>
    <row r="40" ht="15" spans="1:6">
      <c r="A40" s="237" t="s">
        <v>137</v>
      </c>
      <c r="B40" s="139">
        <v>250</v>
      </c>
      <c r="C40" s="139">
        <v>250</v>
      </c>
      <c r="D40" s="139">
        <v>539</v>
      </c>
      <c r="E40" s="140">
        <f>D40/C40</f>
        <v>2.156</v>
      </c>
      <c r="F40" s="140">
        <v>0.96</v>
      </c>
    </row>
    <row r="41" ht="15" spans="1:6">
      <c r="A41" s="237" t="s">
        <v>138</v>
      </c>
      <c r="B41" s="139"/>
      <c r="C41" s="139"/>
      <c r="D41" s="139"/>
      <c r="E41" s="140"/>
      <c r="F41" s="140"/>
    </row>
    <row r="42" ht="15" spans="1:6">
      <c r="A42" s="237" t="s">
        <v>160</v>
      </c>
      <c r="B42" s="139">
        <v>17</v>
      </c>
      <c r="C42" s="139">
        <v>17</v>
      </c>
      <c r="D42" s="139">
        <v>21</v>
      </c>
      <c r="E42" s="140">
        <f>D42/C42</f>
        <v>1.23529411764706</v>
      </c>
      <c r="F42" s="140">
        <v>-0.125</v>
      </c>
    </row>
    <row r="43" ht="15" spans="1:6">
      <c r="A43" s="237" t="s">
        <v>161</v>
      </c>
      <c r="B43" s="139"/>
      <c r="C43" s="139"/>
      <c r="D43" s="139"/>
      <c r="E43" s="140"/>
      <c r="F43" s="140"/>
    </row>
    <row r="44" ht="15" spans="1:6">
      <c r="A44" s="237" t="s">
        <v>162</v>
      </c>
      <c r="B44" s="139">
        <v>0</v>
      </c>
      <c r="C44" s="139">
        <v>0</v>
      </c>
      <c r="D44" s="139">
        <v>20</v>
      </c>
      <c r="E44" s="140">
        <v>0</v>
      </c>
      <c r="F44" s="140">
        <v>0</v>
      </c>
    </row>
    <row r="45" ht="15" spans="1:6">
      <c r="A45" s="237" t="s">
        <v>163</v>
      </c>
      <c r="B45" s="139"/>
      <c r="C45" s="139"/>
      <c r="D45" s="139"/>
      <c r="E45" s="140"/>
      <c r="F45" s="140"/>
    </row>
    <row r="46" ht="15" spans="1:6">
      <c r="A46" s="237" t="s">
        <v>164</v>
      </c>
      <c r="B46" s="139">
        <v>0</v>
      </c>
      <c r="C46" s="139">
        <v>0</v>
      </c>
      <c r="D46" s="139">
        <v>24</v>
      </c>
      <c r="E46" s="140">
        <v>0</v>
      </c>
      <c r="F46" s="140">
        <v>0</v>
      </c>
    </row>
    <row r="47" ht="15" spans="1:6">
      <c r="A47" s="237" t="s">
        <v>145</v>
      </c>
      <c r="B47" s="139"/>
      <c r="C47" s="139"/>
      <c r="D47" s="139"/>
      <c r="E47" s="140"/>
      <c r="F47" s="140"/>
    </row>
    <row r="48" ht="15" spans="1:6">
      <c r="A48" s="237" t="s">
        <v>165</v>
      </c>
      <c r="B48" s="139">
        <v>0</v>
      </c>
      <c r="C48" s="139">
        <v>0</v>
      </c>
      <c r="D48" s="139">
        <v>26</v>
      </c>
      <c r="E48" s="140">
        <v>0</v>
      </c>
      <c r="F48" s="140">
        <v>3.33333333333333</v>
      </c>
    </row>
    <row r="49" ht="15" spans="1:6">
      <c r="A49" s="237" t="s">
        <v>166</v>
      </c>
      <c r="B49" s="139">
        <f>SUM(B50:B59)</f>
        <v>330</v>
      </c>
      <c r="C49" s="139">
        <f>SUM(C50:C59)</f>
        <v>330</v>
      </c>
      <c r="D49" s="139">
        <f>SUM(D50:D59)</f>
        <v>639</v>
      </c>
      <c r="E49" s="140">
        <f>D49/C49</f>
        <v>1.93636363636364</v>
      </c>
      <c r="F49" s="140">
        <v>-0.34394250513347</v>
      </c>
    </row>
    <row r="50" ht="15" spans="1:6">
      <c r="A50" s="237" t="s">
        <v>136</v>
      </c>
      <c r="B50" s="139">
        <v>115</v>
      </c>
      <c r="C50" s="139">
        <v>115</v>
      </c>
      <c r="D50" s="139">
        <v>157</v>
      </c>
      <c r="E50" s="140">
        <f>D50/C50</f>
        <v>1.36521739130435</v>
      </c>
      <c r="F50" s="140">
        <v>0.618556701030928</v>
      </c>
    </row>
    <row r="51" ht="15" spans="1:6">
      <c r="A51" s="237" t="s">
        <v>137</v>
      </c>
      <c r="B51" s="139">
        <v>60</v>
      </c>
      <c r="C51" s="139">
        <v>60</v>
      </c>
      <c r="D51" s="139">
        <v>23</v>
      </c>
      <c r="E51" s="140">
        <f>D51/C51</f>
        <v>0.383333333333333</v>
      </c>
      <c r="F51" s="140">
        <v>-0.738636363636364</v>
      </c>
    </row>
    <row r="52" ht="15" spans="1:6">
      <c r="A52" s="237" t="s">
        <v>138</v>
      </c>
      <c r="B52" s="139"/>
      <c r="C52" s="139"/>
      <c r="D52" s="139"/>
      <c r="E52" s="140"/>
      <c r="F52" s="140"/>
    </row>
    <row r="53" ht="15" spans="1:6">
      <c r="A53" s="237" t="s">
        <v>167</v>
      </c>
      <c r="B53" s="139">
        <v>0</v>
      </c>
      <c r="C53" s="139">
        <v>0</v>
      </c>
      <c r="D53" s="139">
        <v>12</v>
      </c>
      <c r="E53" s="140">
        <v>0</v>
      </c>
      <c r="F53" s="140">
        <v>-0.981366459627329</v>
      </c>
    </row>
    <row r="54" ht="15" spans="1:6">
      <c r="A54" s="237" t="s">
        <v>168</v>
      </c>
      <c r="B54" s="139">
        <v>50</v>
      </c>
      <c r="C54" s="139">
        <v>50</v>
      </c>
      <c r="D54" s="139">
        <v>64</v>
      </c>
      <c r="E54" s="140">
        <f>D54/C54</f>
        <v>1.28</v>
      </c>
      <c r="F54" s="140">
        <v>-0.423423423423423</v>
      </c>
    </row>
    <row r="55" ht="15" spans="1:6">
      <c r="A55" s="237" t="s">
        <v>169</v>
      </c>
      <c r="B55" s="139">
        <v>0</v>
      </c>
      <c r="C55" s="139">
        <v>0</v>
      </c>
      <c r="D55" s="139">
        <v>98</v>
      </c>
      <c r="E55" s="140">
        <v>0</v>
      </c>
      <c r="F55" s="140">
        <v>0</v>
      </c>
    </row>
    <row r="56" ht="15" spans="1:6">
      <c r="A56" s="237" t="s">
        <v>170</v>
      </c>
      <c r="B56" s="139">
        <v>105</v>
      </c>
      <c r="C56" s="139">
        <v>105</v>
      </c>
      <c r="D56" s="139">
        <v>258</v>
      </c>
      <c r="E56" s="140">
        <f>D56/C56</f>
        <v>2.45714285714286</v>
      </c>
      <c r="F56" s="140">
        <v>6.58823529411765</v>
      </c>
    </row>
    <row r="57" ht="15" spans="1:6">
      <c r="A57" s="237" t="s">
        <v>171</v>
      </c>
      <c r="B57" s="139">
        <v>0</v>
      </c>
      <c r="C57" s="139">
        <v>0</v>
      </c>
      <c r="D57" s="139">
        <v>27</v>
      </c>
      <c r="E57" s="140">
        <v>0</v>
      </c>
      <c r="F57" s="140">
        <v>0</v>
      </c>
    </row>
    <row r="58" ht="15" spans="1:6">
      <c r="A58" s="237" t="s">
        <v>145</v>
      </c>
      <c r="B58" s="139"/>
      <c r="C58" s="139"/>
      <c r="D58" s="139"/>
      <c r="E58" s="140"/>
      <c r="F58" s="140"/>
    </row>
    <row r="59" ht="15" spans="1:6">
      <c r="A59" s="237" t="s">
        <v>172</v>
      </c>
      <c r="B59" s="139"/>
      <c r="C59" s="139"/>
      <c r="D59" s="139"/>
      <c r="E59" s="140"/>
      <c r="F59" s="140"/>
    </row>
    <row r="60" ht="15" spans="1:6">
      <c r="A60" s="237" t="s">
        <v>173</v>
      </c>
      <c r="B60" s="139">
        <f>SUM(B61:B70)</f>
        <v>623</v>
      </c>
      <c r="C60" s="139">
        <f>SUM(C61:C70)</f>
        <v>623</v>
      </c>
      <c r="D60" s="139">
        <f>SUM(D61:D70)</f>
        <v>420</v>
      </c>
      <c r="E60" s="140">
        <f>D60/C60</f>
        <v>0.674157303370786</v>
      </c>
      <c r="F60" s="140">
        <v>0.292929292929293</v>
      </c>
    </row>
    <row r="61" ht="15" spans="1:6">
      <c r="A61" s="237" t="s">
        <v>136</v>
      </c>
      <c r="B61" s="139">
        <v>114</v>
      </c>
      <c r="C61" s="139">
        <v>114</v>
      </c>
      <c r="D61" s="139">
        <v>154</v>
      </c>
      <c r="E61" s="140">
        <f>D61/C61</f>
        <v>1.35087719298246</v>
      </c>
      <c r="F61" s="140">
        <v>0.406091370558376</v>
      </c>
    </row>
    <row r="62" ht="15" spans="1:6">
      <c r="A62" s="237" t="s">
        <v>137</v>
      </c>
      <c r="B62" s="139">
        <v>100</v>
      </c>
      <c r="C62" s="139">
        <v>100</v>
      </c>
      <c r="D62" s="139">
        <v>120</v>
      </c>
      <c r="E62" s="140">
        <f>D62/C62</f>
        <v>1.2</v>
      </c>
      <c r="F62" s="140">
        <v>0.16751269035533</v>
      </c>
    </row>
    <row r="63" ht="15" spans="1:6">
      <c r="A63" s="237" t="s">
        <v>138</v>
      </c>
      <c r="B63" s="139"/>
      <c r="C63" s="139"/>
      <c r="D63" s="139"/>
      <c r="E63" s="140"/>
      <c r="F63" s="140"/>
    </row>
    <row r="64" ht="15" spans="1:6">
      <c r="A64" s="237" t="s">
        <v>174</v>
      </c>
      <c r="B64" s="139">
        <v>20</v>
      </c>
      <c r="C64" s="139">
        <v>20</v>
      </c>
      <c r="D64" s="139">
        <v>0</v>
      </c>
      <c r="E64" s="140">
        <v>0</v>
      </c>
      <c r="F64" s="140">
        <v>0</v>
      </c>
    </row>
    <row r="65" ht="15" spans="1:6">
      <c r="A65" s="237" t="s">
        <v>175</v>
      </c>
      <c r="B65" s="139">
        <v>73</v>
      </c>
      <c r="C65" s="139">
        <v>73</v>
      </c>
      <c r="D65" s="139">
        <v>53</v>
      </c>
      <c r="E65" s="140">
        <f>D65/C65</f>
        <v>0.726027397260274</v>
      </c>
      <c r="F65" s="140">
        <v>-0.390804597701149</v>
      </c>
    </row>
    <row r="66" ht="15" spans="1:6">
      <c r="A66" s="237" t="s">
        <v>176</v>
      </c>
      <c r="B66" s="139"/>
      <c r="C66" s="139"/>
      <c r="D66" s="139"/>
      <c r="E66" s="140"/>
      <c r="F66" s="140"/>
    </row>
    <row r="67" ht="15" spans="1:6">
      <c r="A67" s="237" t="s">
        <v>177</v>
      </c>
      <c r="B67" s="139">
        <v>16</v>
      </c>
      <c r="C67" s="139">
        <v>16</v>
      </c>
      <c r="D67" s="139">
        <v>17</v>
      </c>
      <c r="E67" s="140">
        <f>D67/C67</f>
        <v>1.0625</v>
      </c>
      <c r="F67" s="140">
        <v>-0.514285714285714</v>
      </c>
    </row>
    <row r="68" ht="15" spans="1:6">
      <c r="A68" s="237" t="s">
        <v>178</v>
      </c>
      <c r="B68" s="139">
        <v>100</v>
      </c>
      <c r="C68" s="139">
        <v>100</v>
      </c>
      <c r="D68" s="139">
        <v>37</v>
      </c>
      <c r="E68" s="140">
        <f>D68/C68</f>
        <v>0.37</v>
      </c>
      <c r="F68" s="140">
        <v>4.81034482758621</v>
      </c>
    </row>
    <row r="69" ht="15" spans="1:6">
      <c r="A69" s="237" t="s">
        <v>145</v>
      </c>
      <c r="B69" s="139"/>
      <c r="C69" s="139"/>
      <c r="D69" s="139"/>
      <c r="E69" s="140"/>
      <c r="F69" s="140"/>
    </row>
    <row r="70" ht="15" spans="1:6">
      <c r="A70" s="237" t="s">
        <v>179</v>
      </c>
      <c r="B70" s="139">
        <v>200</v>
      </c>
      <c r="C70" s="139">
        <v>200</v>
      </c>
      <c r="D70" s="139">
        <v>39</v>
      </c>
      <c r="E70" s="140">
        <f>D70/C70</f>
        <v>0.195</v>
      </c>
      <c r="F70" s="140">
        <v>-0.682926829268293</v>
      </c>
    </row>
    <row r="71" ht="15" spans="1:6">
      <c r="A71" s="237" t="s">
        <v>180</v>
      </c>
      <c r="B71" s="139">
        <f>SUM(B72:B82)</f>
        <v>500</v>
      </c>
      <c r="C71" s="139">
        <f>SUM(C72:C82)</f>
        <v>500</v>
      </c>
      <c r="D71" s="139">
        <f>SUM(D72:D82)</f>
        <v>434</v>
      </c>
      <c r="E71" s="140">
        <f>D71/C71</f>
        <v>0.868</v>
      </c>
      <c r="F71" s="140">
        <v>0.327385037748799</v>
      </c>
    </row>
    <row r="72" ht="15" spans="1:6">
      <c r="A72" s="237" t="s">
        <v>136</v>
      </c>
      <c r="B72" s="139">
        <v>0</v>
      </c>
      <c r="C72" s="139">
        <v>0</v>
      </c>
      <c r="D72" s="139">
        <v>228</v>
      </c>
      <c r="E72" s="140">
        <v>0</v>
      </c>
      <c r="F72" s="140">
        <v>0</v>
      </c>
    </row>
    <row r="73" ht="15" spans="1:6">
      <c r="A73" s="237" t="s">
        <v>137</v>
      </c>
      <c r="B73" s="139">
        <v>500</v>
      </c>
      <c r="C73" s="139">
        <v>500</v>
      </c>
      <c r="D73" s="139">
        <v>206</v>
      </c>
      <c r="E73" s="140">
        <f>D73/C73</f>
        <v>0.412</v>
      </c>
      <c r="F73" s="140">
        <v>-0.858613589567605</v>
      </c>
    </row>
    <row r="74" ht="15" spans="1:6">
      <c r="A74" s="237" t="s">
        <v>138</v>
      </c>
      <c r="B74" s="139"/>
      <c r="C74" s="139"/>
      <c r="D74" s="139"/>
      <c r="E74" s="140"/>
      <c r="F74" s="140"/>
    </row>
    <row r="75" ht="15" spans="1:6">
      <c r="A75" s="237" t="s">
        <v>181</v>
      </c>
      <c r="B75" s="139"/>
      <c r="C75" s="139"/>
      <c r="D75" s="139"/>
      <c r="E75" s="140"/>
      <c r="F75" s="140"/>
    </row>
    <row r="76" ht="15" spans="1:6">
      <c r="A76" s="237" t="s">
        <v>182</v>
      </c>
      <c r="B76" s="139"/>
      <c r="C76" s="139"/>
      <c r="D76" s="139"/>
      <c r="E76" s="140"/>
      <c r="F76" s="140"/>
    </row>
    <row r="77" ht="15" spans="1:6">
      <c r="A77" s="237" t="s">
        <v>183</v>
      </c>
      <c r="B77" s="139"/>
      <c r="C77" s="139"/>
      <c r="D77" s="139"/>
      <c r="E77" s="140"/>
      <c r="F77" s="140"/>
    </row>
    <row r="78" ht="15" spans="1:6">
      <c r="A78" s="237" t="s">
        <v>184</v>
      </c>
      <c r="B78" s="139"/>
      <c r="C78" s="139"/>
      <c r="D78" s="139"/>
      <c r="E78" s="140"/>
      <c r="F78" s="140"/>
    </row>
    <row r="79" ht="15" spans="1:6">
      <c r="A79" s="237" t="s">
        <v>185</v>
      </c>
      <c r="B79" s="139"/>
      <c r="C79" s="139"/>
      <c r="D79" s="139"/>
      <c r="E79" s="140"/>
      <c r="F79" s="140"/>
    </row>
    <row r="80" ht="15" spans="1:6">
      <c r="A80" s="237" t="s">
        <v>177</v>
      </c>
      <c r="B80" s="139"/>
      <c r="C80" s="139"/>
      <c r="D80" s="139"/>
      <c r="E80" s="140"/>
      <c r="F80" s="140"/>
    </row>
    <row r="81" ht="15" spans="1:6">
      <c r="A81" s="237" t="s">
        <v>145</v>
      </c>
      <c r="B81" s="139"/>
      <c r="C81" s="139"/>
      <c r="D81" s="139"/>
      <c r="E81" s="140"/>
      <c r="F81" s="140"/>
    </row>
    <row r="82" ht="15" spans="1:6">
      <c r="A82" s="237" t="s">
        <v>186</v>
      </c>
      <c r="B82" s="139"/>
      <c r="C82" s="139"/>
      <c r="D82" s="139"/>
      <c r="E82" s="140"/>
      <c r="F82" s="140"/>
    </row>
    <row r="83" ht="15" spans="1:6">
      <c r="A83" s="237" t="s">
        <v>187</v>
      </c>
      <c r="B83" s="139">
        <f>SUM(B84:B91)</f>
        <v>316</v>
      </c>
      <c r="C83" s="139">
        <f>SUM(C84:C91)</f>
        <v>316</v>
      </c>
      <c r="D83" s="139">
        <f>SUM(D84:D91)</f>
        <v>246</v>
      </c>
      <c r="E83" s="140">
        <f>D83/C83</f>
        <v>0.778481012658228</v>
      </c>
      <c r="F83" s="140">
        <v>-0.127659574468085</v>
      </c>
    </row>
    <row r="84" ht="15" spans="1:6">
      <c r="A84" s="237" t="s">
        <v>136</v>
      </c>
      <c r="B84" s="139">
        <v>236</v>
      </c>
      <c r="C84" s="139">
        <v>236</v>
      </c>
      <c r="D84" s="139">
        <v>201</v>
      </c>
      <c r="E84" s="140">
        <f>D84/C84</f>
        <v>0.851694915254237</v>
      </c>
      <c r="F84" s="140">
        <v>0.477941176470588</v>
      </c>
    </row>
    <row r="85" ht="15" spans="1:6">
      <c r="A85" s="237" t="s">
        <v>137</v>
      </c>
      <c r="B85" s="139">
        <v>0</v>
      </c>
      <c r="C85" s="139">
        <v>0</v>
      </c>
      <c r="D85" s="139">
        <v>15</v>
      </c>
      <c r="E85" s="140">
        <v>0</v>
      </c>
      <c r="F85" s="140">
        <v>4</v>
      </c>
    </row>
    <row r="86" ht="15" spans="1:6">
      <c r="A86" s="237" t="s">
        <v>138</v>
      </c>
      <c r="B86" s="139"/>
      <c r="C86" s="139"/>
      <c r="D86" s="139"/>
      <c r="E86" s="140"/>
      <c r="F86" s="140"/>
    </row>
    <row r="87" ht="15" spans="1:6">
      <c r="A87" s="237" t="s">
        <v>188</v>
      </c>
      <c r="B87" s="139">
        <v>70</v>
      </c>
      <c r="C87" s="139">
        <v>70</v>
      </c>
      <c r="D87" s="139">
        <v>30</v>
      </c>
      <c r="E87" s="140">
        <f>D87/C87</f>
        <v>0.428571428571429</v>
      </c>
      <c r="F87" s="140">
        <v>-0.79020979020979</v>
      </c>
    </row>
    <row r="88" ht="15" spans="1:6">
      <c r="A88" s="237" t="s">
        <v>189</v>
      </c>
      <c r="B88" s="139"/>
      <c r="C88" s="139"/>
      <c r="D88" s="139"/>
      <c r="E88" s="140"/>
      <c r="F88" s="140"/>
    </row>
    <row r="89" ht="15" spans="1:6">
      <c r="A89" s="237" t="s">
        <v>177</v>
      </c>
      <c r="B89" s="139">
        <v>10</v>
      </c>
      <c r="C89" s="139">
        <v>10</v>
      </c>
      <c r="D89" s="139">
        <v>0</v>
      </c>
      <c r="E89" s="140">
        <v>0</v>
      </c>
      <c r="F89" s="140">
        <v>0</v>
      </c>
    </row>
    <row r="90" ht="15" spans="1:6">
      <c r="A90" s="237" t="s">
        <v>145</v>
      </c>
      <c r="B90" s="139"/>
      <c r="C90" s="139"/>
      <c r="D90" s="139"/>
      <c r="E90" s="140"/>
      <c r="F90" s="140"/>
    </row>
    <row r="91" ht="15" spans="1:6">
      <c r="A91" s="237" t="s">
        <v>190</v>
      </c>
      <c r="B91" s="139"/>
      <c r="C91" s="139"/>
      <c r="D91" s="139"/>
      <c r="E91" s="140"/>
      <c r="F91" s="140"/>
    </row>
    <row r="92" ht="15" spans="1:6">
      <c r="A92" s="237" t="s">
        <v>191</v>
      </c>
      <c r="B92" s="139"/>
      <c r="C92" s="139"/>
      <c r="D92" s="139"/>
      <c r="E92" s="140"/>
      <c r="F92" s="140"/>
    </row>
    <row r="93" ht="15" spans="1:6">
      <c r="A93" s="237" t="s">
        <v>136</v>
      </c>
      <c r="B93" s="139"/>
      <c r="C93" s="139"/>
      <c r="D93" s="139"/>
      <c r="E93" s="140"/>
      <c r="F93" s="140"/>
    </row>
    <row r="94" ht="15" spans="1:6">
      <c r="A94" s="237" t="s">
        <v>137</v>
      </c>
      <c r="B94" s="139"/>
      <c r="C94" s="139"/>
      <c r="D94" s="139"/>
      <c r="E94" s="140"/>
      <c r="F94" s="140"/>
    </row>
    <row r="95" ht="15" spans="1:6">
      <c r="A95" s="237" t="s">
        <v>138</v>
      </c>
      <c r="B95" s="139"/>
      <c r="C95" s="139"/>
      <c r="D95" s="139"/>
      <c r="E95" s="140"/>
      <c r="F95" s="140"/>
    </row>
    <row r="96" ht="15" spans="1:6">
      <c r="A96" s="237" t="s">
        <v>192</v>
      </c>
      <c r="B96" s="139"/>
      <c r="C96" s="139"/>
      <c r="D96" s="139"/>
      <c r="E96" s="140"/>
      <c r="F96" s="140"/>
    </row>
    <row r="97" ht="15" spans="1:6">
      <c r="A97" s="237" t="s">
        <v>193</v>
      </c>
      <c r="B97" s="139"/>
      <c r="C97" s="139"/>
      <c r="D97" s="139"/>
      <c r="E97" s="140"/>
      <c r="F97" s="140"/>
    </row>
    <row r="98" ht="15" spans="1:6">
      <c r="A98" s="237" t="s">
        <v>177</v>
      </c>
      <c r="B98" s="139"/>
      <c r="C98" s="139"/>
      <c r="D98" s="139"/>
      <c r="E98" s="140"/>
      <c r="F98" s="140"/>
    </row>
    <row r="99" ht="15" spans="1:6">
      <c r="A99" s="237" t="s">
        <v>194</v>
      </c>
      <c r="B99" s="139"/>
      <c r="C99" s="139"/>
      <c r="D99" s="139"/>
      <c r="E99" s="140"/>
      <c r="F99" s="140"/>
    </row>
    <row r="100" ht="15" spans="1:6">
      <c r="A100" s="237" t="s">
        <v>195</v>
      </c>
      <c r="B100" s="139"/>
      <c r="C100" s="139"/>
      <c r="D100" s="139"/>
      <c r="E100" s="140"/>
      <c r="F100" s="140"/>
    </row>
    <row r="101" ht="15" spans="1:6">
      <c r="A101" s="237" t="s">
        <v>196</v>
      </c>
      <c r="B101" s="139"/>
      <c r="C101" s="139"/>
      <c r="D101" s="139"/>
      <c r="E101" s="140"/>
      <c r="F101" s="140"/>
    </row>
    <row r="102" ht="15" spans="1:6">
      <c r="A102" s="237" t="s">
        <v>197</v>
      </c>
      <c r="B102" s="139"/>
      <c r="C102" s="139"/>
      <c r="D102" s="139"/>
      <c r="E102" s="140"/>
      <c r="F102" s="140"/>
    </row>
    <row r="103" ht="15" spans="1:6">
      <c r="A103" s="237" t="s">
        <v>145</v>
      </c>
      <c r="B103" s="139"/>
      <c r="C103" s="139"/>
      <c r="D103" s="139"/>
      <c r="E103" s="140"/>
      <c r="F103" s="140"/>
    </row>
    <row r="104" ht="15" spans="1:6">
      <c r="A104" s="237" t="s">
        <v>198</v>
      </c>
      <c r="B104" s="139"/>
      <c r="C104" s="139"/>
      <c r="D104" s="139"/>
      <c r="E104" s="140"/>
      <c r="F104" s="140"/>
    </row>
    <row r="105" ht="15" spans="1:6">
      <c r="A105" s="237" t="s">
        <v>199</v>
      </c>
      <c r="B105" s="139">
        <f>SUM(B106:B114)</f>
        <v>377</v>
      </c>
      <c r="C105" s="139">
        <f>SUM(C106:C114)</f>
        <v>377</v>
      </c>
      <c r="D105" s="139">
        <f>SUM(D106:D114)</f>
        <v>570</v>
      </c>
      <c r="E105" s="140">
        <f>D105/C105</f>
        <v>1.51193633952255</v>
      </c>
      <c r="F105" s="140">
        <v>1.15909090909091</v>
      </c>
    </row>
    <row r="106" ht="15" spans="1:6">
      <c r="A106" s="237" t="s">
        <v>136</v>
      </c>
      <c r="B106" s="139">
        <v>142</v>
      </c>
      <c r="C106" s="139">
        <v>142</v>
      </c>
      <c r="D106" s="139">
        <v>142</v>
      </c>
      <c r="E106" s="140">
        <f>D106/C106</f>
        <v>1</v>
      </c>
      <c r="F106" s="140">
        <v>1.44827586206897</v>
      </c>
    </row>
    <row r="107" ht="15" spans="1:6">
      <c r="A107" s="237" t="s">
        <v>137</v>
      </c>
      <c r="B107" s="139">
        <v>135</v>
      </c>
      <c r="C107" s="139">
        <v>135</v>
      </c>
      <c r="D107" s="139">
        <v>379</v>
      </c>
      <c r="E107" s="140">
        <f>D107/C107</f>
        <v>2.80740740740741</v>
      </c>
      <c r="F107" s="140">
        <v>0.848780487804878</v>
      </c>
    </row>
    <row r="108" ht="15" spans="1:6">
      <c r="A108" s="237" t="s">
        <v>138</v>
      </c>
      <c r="B108" s="139"/>
      <c r="C108" s="139"/>
      <c r="D108" s="139"/>
      <c r="E108" s="140"/>
      <c r="F108" s="140"/>
    </row>
    <row r="109" ht="15" spans="1:6">
      <c r="A109" s="237" t="s">
        <v>200</v>
      </c>
      <c r="B109" s="139"/>
      <c r="C109" s="139"/>
      <c r="D109" s="139"/>
      <c r="E109" s="140"/>
      <c r="F109" s="140"/>
    </row>
    <row r="110" ht="15" spans="1:6">
      <c r="A110" s="237" t="s">
        <v>201</v>
      </c>
      <c r="B110" s="139"/>
      <c r="C110" s="139"/>
      <c r="D110" s="139"/>
      <c r="E110" s="140"/>
      <c r="F110" s="140"/>
    </row>
    <row r="111" ht="15" spans="1:6">
      <c r="A111" s="237" t="s">
        <v>202</v>
      </c>
      <c r="B111" s="139"/>
      <c r="C111" s="139"/>
      <c r="D111" s="139"/>
      <c r="E111" s="140"/>
      <c r="F111" s="140"/>
    </row>
    <row r="112" ht="15" spans="1:6">
      <c r="A112" s="237" t="s">
        <v>203</v>
      </c>
      <c r="B112" s="139">
        <v>100</v>
      </c>
      <c r="C112" s="139">
        <v>100</v>
      </c>
      <c r="D112" s="139">
        <v>47</v>
      </c>
      <c r="E112" s="140">
        <f>D112/C112</f>
        <v>0.47</v>
      </c>
      <c r="F112" s="140">
        <v>46</v>
      </c>
    </row>
    <row r="113" ht="15" spans="1:6">
      <c r="A113" s="237" t="s">
        <v>145</v>
      </c>
      <c r="B113" s="139"/>
      <c r="C113" s="139"/>
      <c r="D113" s="139"/>
      <c r="E113" s="140"/>
      <c r="F113" s="140"/>
    </row>
    <row r="114" ht="15" spans="1:6">
      <c r="A114" s="237" t="s">
        <v>204</v>
      </c>
      <c r="B114" s="139">
        <v>0</v>
      </c>
      <c r="C114" s="139">
        <v>0</v>
      </c>
      <c r="D114" s="139">
        <v>2</v>
      </c>
      <c r="E114" s="140">
        <v>0</v>
      </c>
      <c r="F114" s="140">
        <v>0</v>
      </c>
    </row>
    <row r="115" ht="15" spans="1:6">
      <c r="A115" s="237" t="s">
        <v>205</v>
      </c>
      <c r="B115" s="139">
        <f>SUM(B116:B123)</f>
        <v>1032</v>
      </c>
      <c r="C115" s="139">
        <f>SUM(C116:C123)</f>
        <v>1032</v>
      </c>
      <c r="D115" s="139">
        <f>SUM(D116:D123)</f>
        <v>654</v>
      </c>
      <c r="E115" s="140">
        <f>D115/C115</f>
        <v>0.633720930232558</v>
      </c>
      <c r="F115" s="140">
        <v>0.196816208393632</v>
      </c>
    </row>
    <row r="116" ht="15" spans="1:6">
      <c r="A116" s="237" t="s">
        <v>136</v>
      </c>
      <c r="B116" s="139">
        <v>492</v>
      </c>
      <c r="C116" s="139">
        <v>492</v>
      </c>
      <c r="D116" s="139">
        <v>473</v>
      </c>
      <c r="E116" s="140">
        <f>D116/C116</f>
        <v>0.961382113821138</v>
      </c>
      <c r="F116" s="140">
        <v>0.65195246179966</v>
      </c>
    </row>
    <row r="117" ht="15" spans="1:6">
      <c r="A117" s="237" t="s">
        <v>137</v>
      </c>
      <c r="B117" s="139">
        <v>141</v>
      </c>
      <c r="C117" s="139">
        <v>141</v>
      </c>
      <c r="D117" s="139">
        <v>57</v>
      </c>
      <c r="E117" s="140">
        <f>D117/C117</f>
        <v>0.404255319148936</v>
      </c>
      <c r="F117" s="140">
        <v>-0.269028871391076</v>
      </c>
    </row>
    <row r="118" ht="15" spans="1:6">
      <c r="A118" s="237" t="s">
        <v>138</v>
      </c>
      <c r="B118" s="139">
        <v>0</v>
      </c>
      <c r="C118" s="139">
        <v>0</v>
      </c>
      <c r="D118" s="139">
        <v>67</v>
      </c>
      <c r="E118" s="140">
        <v>0</v>
      </c>
      <c r="F118" s="140">
        <v>0</v>
      </c>
    </row>
    <row r="119" ht="15" spans="1:6">
      <c r="A119" s="237" t="s">
        <v>206</v>
      </c>
      <c r="B119" s="139"/>
      <c r="C119" s="139"/>
      <c r="D119" s="139"/>
      <c r="E119" s="140"/>
      <c r="F119" s="140"/>
    </row>
    <row r="120" ht="15" spans="1:6">
      <c r="A120" s="237" t="s">
        <v>207</v>
      </c>
      <c r="B120" s="139">
        <v>117</v>
      </c>
      <c r="C120" s="139">
        <v>117</v>
      </c>
      <c r="D120" s="139">
        <v>36</v>
      </c>
      <c r="E120" s="140">
        <f>D120/C120</f>
        <v>0.307692307692308</v>
      </c>
      <c r="F120" s="140">
        <v>0</v>
      </c>
    </row>
    <row r="121" ht="15" spans="1:6">
      <c r="A121" s="237" t="s">
        <v>208</v>
      </c>
      <c r="B121" s="139"/>
      <c r="C121" s="139"/>
      <c r="D121" s="139"/>
      <c r="E121" s="140"/>
      <c r="F121" s="140"/>
    </row>
    <row r="122" ht="15" spans="1:6">
      <c r="A122" s="237" t="s">
        <v>145</v>
      </c>
      <c r="B122" s="139">
        <v>115</v>
      </c>
      <c r="C122" s="139">
        <v>115</v>
      </c>
      <c r="D122" s="139">
        <v>0</v>
      </c>
      <c r="E122" s="140">
        <v>0</v>
      </c>
      <c r="F122" s="140">
        <v>-1</v>
      </c>
    </row>
    <row r="123" ht="15" spans="1:6">
      <c r="A123" s="237" t="s">
        <v>209</v>
      </c>
      <c r="B123" s="139">
        <v>167</v>
      </c>
      <c r="C123" s="139">
        <v>167</v>
      </c>
      <c r="D123" s="139">
        <v>21</v>
      </c>
      <c r="E123" s="140">
        <f>D123/C123</f>
        <v>0.125748502994012</v>
      </c>
      <c r="F123" s="140">
        <v>0.235294117647059</v>
      </c>
    </row>
    <row r="124" ht="15" spans="1:6">
      <c r="A124" s="237" t="s">
        <v>210</v>
      </c>
      <c r="B124" s="139">
        <f>SUM(B125:B134)</f>
        <v>387</v>
      </c>
      <c r="C124" s="139">
        <f>SUM(C125:C134)</f>
        <v>785</v>
      </c>
      <c r="D124" s="139">
        <f>SUM(D125:D134)</f>
        <v>1013</v>
      </c>
      <c r="E124" s="140">
        <f>D124/C124</f>
        <v>1.29044585987261</v>
      </c>
      <c r="F124" s="140">
        <v>-0.338481761419652</v>
      </c>
    </row>
    <row r="125" ht="15" spans="1:6">
      <c r="A125" s="237" t="s">
        <v>136</v>
      </c>
      <c r="B125" s="139">
        <v>178</v>
      </c>
      <c r="C125" s="139">
        <v>178</v>
      </c>
      <c r="D125" s="139">
        <v>203</v>
      </c>
      <c r="E125" s="140">
        <f>D125/C125</f>
        <v>1.14044943820225</v>
      </c>
      <c r="F125" s="140">
        <v>-0.437673130193906</v>
      </c>
    </row>
    <row r="126" ht="15" spans="1:6">
      <c r="A126" s="237" t="s">
        <v>137</v>
      </c>
      <c r="B126" s="139">
        <v>42</v>
      </c>
      <c r="C126" s="139">
        <v>42</v>
      </c>
      <c r="D126" s="139">
        <v>21</v>
      </c>
      <c r="E126" s="140">
        <f>D126/C126</f>
        <v>0.5</v>
      </c>
      <c r="F126" s="140">
        <v>-0.927083333333333</v>
      </c>
    </row>
    <row r="127" ht="15" spans="1:6">
      <c r="A127" s="237" t="s">
        <v>138</v>
      </c>
      <c r="B127" s="139"/>
      <c r="C127" s="139"/>
      <c r="D127" s="139"/>
      <c r="E127" s="140"/>
      <c r="F127" s="140"/>
    </row>
    <row r="128" ht="15" spans="1:6">
      <c r="A128" s="237" t="s">
        <v>211</v>
      </c>
      <c r="B128" s="139">
        <v>17</v>
      </c>
      <c r="C128" s="139">
        <v>17</v>
      </c>
      <c r="D128" s="139">
        <v>121</v>
      </c>
      <c r="E128" s="140">
        <f>D128/C128</f>
        <v>7.11764705882353</v>
      </c>
      <c r="F128" s="140">
        <v>-0.65819209039548</v>
      </c>
    </row>
    <row r="129" ht="15" spans="1:6">
      <c r="A129" s="237" t="s">
        <v>212</v>
      </c>
      <c r="B129" s="139"/>
      <c r="C129" s="139"/>
      <c r="D129" s="139"/>
      <c r="E129" s="140"/>
      <c r="F129" s="140"/>
    </row>
    <row r="130" ht="15" spans="1:6">
      <c r="A130" s="237" t="s">
        <v>213</v>
      </c>
      <c r="B130" s="139"/>
      <c r="C130" s="139"/>
      <c r="D130" s="139"/>
      <c r="E130" s="140"/>
      <c r="F130" s="140"/>
    </row>
    <row r="131" ht="15" spans="1:6">
      <c r="A131" s="237" t="s">
        <v>214</v>
      </c>
      <c r="B131" s="139">
        <v>0</v>
      </c>
      <c r="C131" s="139">
        <v>0</v>
      </c>
      <c r="D131" s="139">
        <v>14</v>
      </c>
      <c r="E131" s="140">
        <v>0</v>
      </c>
      <c r="F131" s="140">
        <v>0</v>
      </c>
    </row>
    <row r="132" ht="15" spans="1:6">
      <c r="A132" s="237" t="s">
        <v>215</v>
      </c>
      <c r="B132" s="139">
        <v>150</v>
      </c>
      <c r="C132" s="139">
        <v>548</v>
      </c>
      <c r="D132" s="139">
        <v>478</v>
      </c>
      <c r="E132" s="140">
        <f>D132/C132</f>
        <v>0.872262773722628</v>
      </c>
      <c r="F132" s="140">
        <v>1.56692913385827</v>
      </c>
    </row>
    <row r="133" ht="15" spans="1:6">
      <c r="A133" s="237" t="s">
        <v>145</v>
      </c>
      <c r="B133" s="139"/>
      <c r="C133" s="139"/>
      <c r="D133" s="139"/>
      <c r="E133" s="140"/>
      <c r="F133" s="140">
        <v>-1</v>
      </c>
    </row>
    <row r="134" ht="15" spans="1:6">
      <c r="A134" s="237" t="s">
        <v>216</v>
      </c>
      <c r="B134" s="139">
        <v>0</v>
      </c>
      <c r="C134" s="139">
        <v>0</v>
      </c>
      <c r="D134" s="139">
        <v>176</v>
      </c>
      <c r="E134" s="140">
        <v>0</v>
      </c>
      <c r="F134" s="140">
        <v>-0.583743842364532</v>
      </c>
    </row>
    <row r="135" ht="15" spans="1:6">
      <c r="A135" s="237" t="s">
        <v>217</v>
      </c>
      <c r="B135" s="139">
        <f>SUM(B136:B148)</f>
        <v>2</v>
      </c>
      <c r="C135" s="139">
        <f>SUM(C136:C148)</f>
        <v>2</v>
      </c>
      <c r="D135" s="139">
        <f>SUM(D136:D148)</f>
        <v>10</v>
      </c>
      <c r="E135" s="140">
        <f>D135/C135</f>
        <v>5</v>
      </c>
      <c r="F135" s="140">
        <v>4</v>
      </c>
    </row>
    <row r="136" ht="15" spans="1:6">
      <c r="A136" s="237" t="s">
        <v>136</v>
      </c>
      <c r="B136" s="139"/>
      <c r="C136" s="139"/>
      <c r="D136" s="139"/>
      <c r="E136" s="140"/>
      <c r="F136" s="140"/>
    </row>
    <row r="137" ht="15" spans="1:6">
      <c r="A137" s="237" t="s">
        <v>137</v>
      </c>
      <c r="B137" s="139">
        <v>2</v>
      </c>
      <c r="C137" s="139">
        <v>2</v>
      </c>
      <c r="D137" s="139">
        <v>0</v>
      </c>
      <c r="E137" s="140">
        <v>0</v>
      </c>
      <c r="F137" s="140">
        <v>-1</v>
      </c>
    </row>
    <row r="138" ht="15" spans="1:6">
      <c r="A138" s="237" t="s">
        <v>138</v>
      </c>
      <c r="B138" s="139"/>
      <c r="C138" s="139"/>
      <c r="D138" s="139"/>
      <c r="E138" s="140"/>
      <c r="F138" s="140"/>
    </row>
    <row r="139" ht="15" spans="1:6">
      <c r="A139" s="237" t="s">
        <v>218</v>
      </c>
      <c r="B139" s="139"/>
      <c r="C139" s="139"/>
      <c r="D139" s="139"/>
      <c r="E139" s="140"/>
      <c r="F139" s="140"/>
    </row>
    <row r="140" ht="15" spans="1:6">
      <c r="A140" s="237" t="s">
        <v>219</v>
      </c>
      <c r="B140" s="139"/>
      <c r="C140" s="139"/>
      <c r="D140" s="139"/>
      <c r="E140" s="140"/>
      <c r="F140" s="140"/>
    </row>
    <row r="141" ht="15" spans="1:6">
      <c r="A141" s="237" t="s">
        <v>220</v>
      </c>
      <c r="B141" s="139"/>
      <c r="C141" s="139"/>
      <c r="D141" s="139"/>
      <c r="E141" s="140"/>
      <c r="F141" s="140"/>
    </row>
    <row r="142" ht="15" spans="1:6">
      <c r="A142" s="237" t="s">
        <v>221</v>
      </c>
      <c r="B142" s="139"/>
      <c r="C142" s="139"/>
      <c r="D142" s="139"/>
      <c r="E142" s="140"/>
      <c r="F142" s="140"/>
    </row>
    <row r="143" ht="15" spans="1:6">
      <c r="A143" s="237" t="s">
        <v>222</v>
      </c>
      <c r="B143" s="139"/>
      <c r="C143" s="139"/>
      <c r="D143" s="139"/>
      <c r="E143" s="140"/>
      <c r="F143" s="140"/>
    </row>
    <row r="144" ht="15" spans="1:6">
      <c r="A144" s="237" t="s">
        <v>223</v>
      </c>
      <c r="B144" s="139"/>
      <c r="C144" s="139"/>
      <c r="D144" s="139"/>
      <c r="E144" s="140"/>
      <c r="F144" s="140"/>
    </row>
    <row r="145" ht="15" spans="1:6">
      <c r="A145" s="237" t="s">
        <v>224</v>
      </c>
      <c r="B145" s="139"/>
      <c r="C145" s="139"/>
      <c r="D145" s="139"/>
      <c r="E145" s="140"/>
      <c r="F145" s="140"/>
    </row>
    <row r="146" ht="15" spans="1:6">
      <c r="A146" s="237" t="s">
        <v>225</v>
      </c>
      <c r="B146" s="139"/>
      <c r="C146" s="139"/>
      <c r="D146" s="139"/>
      <c r="E146" s="140"/>
      <c r="F146" s="140"/>
    </row>
    <row r="147" ht="15" spans="1:6">
      <c r="A147" s="237" t="s">
        <v>145</v>
      </c>
      <c r="B147" s="139"/>
      <c r="C147" s="139"/>
      <c r="D147" s="139"/>
      <c r="E147" s="140"/>
      <c r="F147" s="140"/>
    </row>
    <row r="148" ht="15" spans="1:6">
      <c r="A148" s="237" t="s">
        <v>226</v>
      </c>
      <c r="B148" s="139">
        <v>0</v>
      </c>
      <c r="C148" s="139">
        <v>0</v>
      </c>
      <c r="D148" s="139">
        <v>10</v>
      </c>
      <c r="E148" s="140">
        <v>0</v>
      </c>
      <c r="F148" s="140">
        <v>0</v>
      </c>
    </row>
    <row r="149" ht="15" spans="1:6">
      <c r="A149" s="237" t="s">
        <v>227</v>
      </c>
      <c r="B149" s="139">
        <f>SUM(B150:B155)</f>
        <v>16</v>
      </c>
      <c r="C149" s="139">
        <f>SUM(C150:C155)</f>
        <v>16</v>
      </c>
      <c r="D149" s="139">
        <f>SUM(D150:D155)</f>
        <v>35</v>
      </c>
      <c r="E149" s="140">
        <f>D149/C149</f>
        <v>2.1875</v>
      </c>
      <c r="F149" s="140">
        <v>0.75</v>
      </c>
    </row>
    <row r="150" ht="15" spans="1:6">
      <c r="A150" s="237" t="s">
        <v>136</v>
      </c>
      <c r="B150" s="139"/>
      <c r="C150" s="139"/>
      <c r="D150" s="139"/>
      <c r="E150" s="140"/>
      <c r="F150" s="140"/>
    </row>
    <row r="151" ht="15" spans="1:6">
      <c r="A151" s="237" t="s">
        <v>137</v>
      </c>
      <c r="B151" s="139"/>
      <c r="C151" s="139"/>
      <c r="D151" s="139"/>
      <c r="E151" s="140"/>
      <c r="F151" s="140"/>
    </row>
    <row r="152" ht="15" spans="1:6">
      <c r="A152" s="237" t="s">
        <v>138</v>
      </c>
      <c r="B152" s="139"/>
      <c r="C152" s="139"/>
      <c r="D152" s="139"/>
      <c r="E152" s="140"/>
      <c r="F152" s="140"/>
    </row>
    <row r="153" ht="15" spans="1:6">
      <c r="A153" s="237" t="s">
        <v>228</v>
      </c>
      <c r="B153" s="139">
        <v>0</v>
      </c>
      <c r="C153" s="139">
        <v>0</v>
      </c>
      <c r="D153" s="139">
        <v>35</v>
      </c>
      <c r="E153" s="140">
        <v>0</v>
      </c>
      <c r="F153" s="140">
        <v>0</v>
      </c>
    </row>
    <row r="154" ht="15" spans="1:6">
      <c r="A154" s="237" t="s">
        <v>145</v>
      </c>
      <c r="B154" s="139"/>
      <c r="C154" s="139"/>
      <c r="D154" s="139"/>
      <c r="E154" s="140"/>
      <c r="F154" s="140"/>
    </row>
    <row r="155" ht="15" spans="1:6">
      <c r="A155" s="237" t="s">
        <v>229</v>
      </c>
      <c r="B155" s="139">
        <v>16</v>
      </c>
      <c r="C155" s="139">
        <v>16</v>
      </c>
      <c r="D155" s="139">
        <v>0</v>
      </c>
      <c r="E155" s="140">
        <v>0</v>
      </c>
      <c r="F155" s="140">
        <v>-1</v>
      </c>
    </row>
    <row r="156" ht="15" spans="1:6">
      <c r="A156" s="237" t="s">
        <v>230</v>
      </c>
      <c r="B156" s="139">
        <f>SUM(B157:B163)</f>
        <v>10</v>
      </c>
      <c r="C156" s="139">
        <f>SUM(C157:C163)</f>
        <v>10</v>
      </c>
      <c r="D156" s="139">
        <f>SUM(D157:D163)</f>
        <v>39</v>
      </c>
      <c r="E156" s="140">
        <f>D156/C156</f>
        <v>3.9</v>
      </c>
      <c r="F156" s="140">
        <v>0.0833333333333333</v>
      </c>
    </row>
    <row r="157" ht="15" spans="1:6">
      <c r="A157" s="237" t="s">
        <v>136</v>
      </c>
      <c r="B157" s="139">
        <v>0</v>
      </c>
      <c r="C157" s="139">
        <v>0</v>
      </c>
      <c r="D157" s="139">
        <v>39</v>
      </c>
      <c r="E157" s="140">
        <v>0</v>
      </c>
      <c r="F157" s="140">
        <v>1.05263157894737</v>
      </c>
    </row>
    <row r="158" ht="15" spans="1:6">
      <c r="A158" s="237" t="s">
        <v>137</v>
      </c>
      <c r="B158" s="139"/>
      <c r="C158" s="139"/>
      <c r="D158" s="139"/>
      <c r="E158" s="140"/>
      <c r="F158" s="140">
        <v>-1</v>
      </c>
    </row>
    <row r="159" ht="15" spans="1:6">
      <c r="A159" s="237" t="s">
        <v>138</v>
      </c>
      <c r="B159" s="139"/>
      <c r="C159" s="139"/>
      <c r="D159" s="139"/>
      <c r="E159" s="140"/>
      <c r="F159" s="140"/>
    </row>
    <row r="160" ht="15" spans="1:6">
      <c r="A160" s="237" t="s">
        <v>231</v>
      </c>
      <c r="B160" s="139">
        <v>5</v>
      </c>
      <c r="C160" s="139">
        <v>5</v>
      </c>
      <c r="D160" s="139">
        <v>0</v>
      </c>
      <c r="E160" s="140">
        <v>0</v>
      </c>
      <c r="F160" s="140">
        <v>0</v>
      </c>
    </row>
    <row r="161" ht="15" spans="1:6">
      <c r="A161" s="237" t="s">
        <v>232</v>
      </c>
      <c r="B161" s="139">
        <v>5</v>
      </c>
      <c r="C161" s="139">
        <v>5</v>
      </c>
      <c r="D161" s="139">
        <v>0</v>
      </c>
      <c r="E161" s="140">
        <v>0</v>
      </c>
      <c r="F161" s="140">
        <v>0</v>
      </c>
    </row>
    <row r="162" ht="15" spans="1:6">
      <c r="A162" s="237" t="s">
        <v>145</v>
      </c>
      <c r="B162" s="139"/>
      <c r="C162" s="139"/>
      <c r="D162" s="139"/>
      <c r="E162" s="140"/>
      <c r="F162" s="140"/>
    </row>
    <row r="163" ht="15" spans="1:6">
      <c r="A163" s="237" t="s">
        <v>233</v>
      </c>
      <c r="B163" s="139"/>
      <c r="C163" s="139"/>
      <c r="D163" s="139"/>
      <c r="E163" s="140"/>
      <c r="F163" s="140"/>
    </row>
    <row r="164" ht="15" spans="1:6">
      <c r="A164" s="237" t="s">
        <v>234</v>
      </c>
      <c r="B164" s="139">
        <f>SUM(B165:B169)</f>
        <v>98</v>
      </c>
      <c r="C164" s="139">
        <f>SUM(C165:C169)</f>
        <v>98</v>
      </c>
      <c r="D164" s="139">
        <f>SUM(D165:D169)</f>
        <v>261</v>
      </c>
      <c r="E164" s="140">
        <f>D164/C164</f>
        <v>2.66326530612245</v>
      </c>
      <c r="F164" s="140">
        <v>0.775510204081633</v>
      </c>
    </row>
    <row r="165" ht="15" spans="1:6">
      <c r="A165" s="237" t="s">
        <v>136</v>
      </c>
      <c r="B165" s="139">
        <v>0</v>
      </c>
      <c r="C165" s="139">
        <v>0</v>
      </c>
      <c r="D165" s="139">
        <v>81</v>
      </c>
      <c r="E165" s="140">
        <v>0</v>
      </c>
      <c r="F165" s="140">
        <v>2.11538461538462</v>
      </c>
    </row>
    <row r="166" ht="15" spans="1:6">
      <c r="A166" s="237" t="s">
        <v>137</v>
      </c>
      <c r="B166" s="139">
        <v>0</v>
      </c>
      <c r="C166" s="139">
        <v>0</v>
      </c>
      <c r="D166" s="139">
        <v>21</v>
      </c>
      <c r="E166" s="140">
        <v>0</v>
      </c>
      <c r="F166" s="140">
        <v>-0.461538461538462</v>
      </c>
    </row>
    <row r="167" ht="15" spans="1:6">
      <c r="A167" s="237" t="s">
        <v>138</v>
      </c>
      <c r="B167" s="139"/>
      <c r="C167" s="139"/>
      <c r="D167" s="139"/>
      <c r="E167" s="140"/>
      <c r="F167" s="140"/>
    </row>
    <row r="168" ht="15" spans="1:6">
      <c r="A168" s="237" t="s">
        <v>235</v>
      </c>
      <c r="B168" s="139">
        <v>98</v>
      </c>
      <c r="C168" s="139">
        <v>98</v>
      </c>
      <c r="D168" s="139">
        <v>159</v>
      </c>
      <c r="E168" s="140">
        <f>D168/C168</f>
        <v>1.62244897959184</v>
      </c>
      <c r="F168" s="140">
        <v>0.939024390243902</v>
      </c>
    </row>
    <row r="169" ht="15" spans="1:6">
      <c r="A169" s="237" t="s">
        <v>236</v>
      </c>
      <c r="B169" s="139"/>
      <c r="C169" s="139"/>
      <c r="D169" s="139"/>
      <c r="E169" s="140"/>
      <c r="F169" s="140"/>
    </row>
    <row r="170" ht="15" spans="1:6">
      <c r="A170" s="237" t="s">
        <v>237</v>
      </c>
      <c r="B170" s="139">
        <f>SUM(B171:B176)</f>
        <v>68</v>
      </c>
      <c r="C170" s="139">
        <f>SUM(C171:C176)</f>
        <v>68</v>
      </c>
      <c r="D170" s="139">
        <f>SUM(D171:D176)</f>
        <v>48</v>
      </c>
      <c r="E170" s="140">
        <f>D170/C170</f>
        <v>0.705882352941177</v>
      </c>
      <c r="F170" s="140">
        <v>0.0666666666666667</v>
      </c>
    </row>
    <row r="171" ht="15" spans="1:6">
      <c r="A171" s="237" t="s">
        <v>136</v>
      </c>
      <c r="B171" s="139">
        <v>56</v>
      </c>
      <c r="C171" s="139">
        <v>56</v>
      </c>
      <c r="D171" s="139">
        <v>48</v>
      </c>
      <c r="E171" s="140">
        <f>D171/C171</f>
        <v>0.857142857142857</v>
      </c>
      <c r="F171" s="140">
        <v>0.333333333333333</v>
      </c>
    </row>
    <row r="172" ht="15" spans="1:6">
      <c r="A172" s="237" t="s">
        <v>137</v>
      </c>
      <c r="B172" s="139">
        <v>12</v>
      </c>
      <c r="C172" s="139">
        <v>12</v>
      </c>
      <c r="D172" s="139">
        <v>0</v>
      </c>
      <c r="E172" s="140">
        <v>0</v>
      </c>
      <c r="F172" s="140">
        <v>-1</v>
      </c>
    </row>
    <row r="173" ht="15" spans="1:6">
      <c r="A173" s="237" t="s">
        <v>138</v>
      </c>
      <c r="B173" s="139"/>
      <c r="C173" s="139"/>
      <c r="D173" s="139"/>
      <c r="E173" s="140"/>
      <c r="F173" s="140"/>
    </row>
    <row r="174" ht="15" spans="1:6">
      <c r="A174" s="237" t="s">
        <v>150</v>
      </c>
      <c r="B174" s="139"/>
      <c r="C174" s="139"/>
      <c r="D174" s="139"/>
      <c r="E174" s="140"/>
      <c r="F174" s="140"/>
    </row>
    <row r="175" ht="15" spans="1:6">
      <c r="A175" s="237" t="s">
        <v>145</v>
      </c>
      <c r="B175" s="139"/>
      <c r="C175" s="139"/>
      <c r="D175" s="139"/>
      <c r="E175" s="140"/>
      <c r="F175" s="140"/>
    </row>
    <row r="176" ht="15" spans="1:6">
      <c r="A176" s="237" t="s">
        <v>238</v>
      </c>
      <c r="B176" s="139"/>
      <c r="C176" s="139"/>
      <c r="D176" s="139"/>
      <c r="E176" s="140"/>
      <c r="F176" s="140"/>
    </row>
    <row r="177" ht="15" spans="1:6">
      <c r="A177" s="237" t="s">
        <v>239</v>
      </c>
      <c r="B177" s="139">
        <f>SUM(B178:B183)</f>
        <v>187</v>
      </c>
      <c r="C177" s="139">
        <f>SUM(C178:C183)</f>
        <v>187</v>
      </c>
      <c r="D177" s="139">
        <f>SUM(D178:D183)</f>
        <v>228</v>
      </c>
      <c r="E177" s="140">
        <f>D177/C177</f>
        <v>1.2192513368984</v>
      </c>
      <c r="F177" s="140">
        <v>3.95652173913043</v>
      </c>
    </row>
    <row r="178" ht="15" spans="1:6">
      <c r="A178" s="237" t="s">
        <v>136</v>
      </c>
      <c r="B178" s="139">
        <v>97</v>
      </c>
      <c r="C178" s="139">
        <v>97</v>
      </c>
      <c r="D178" s="139">
        <v>84</v>
      </c>
      <c r="E178" s="140">
        <f>D178/C178</f>
        <v>0.865979381443299</v>
      </c>
      <c r="F178" s="140">
        <v>1</v>
      </c>
    </row>
    <row r="179" ht="15" spans="1:6">
      <c r="A179" s="237" t="s">
        <v>137</v>
      </c>
      <c r="B179" s="139">
        <v>45</v>
      </c>
      <c r="C179" s="139">
        <v>45</v>
      </c>
      <c r="D179" s="139">
        <v>39</v>
      </c>
      <c r="E179" s="140">
        <f>D179/C179</f>
        <v>0.866666666666667</v>
      </c>
      <c r="F179" s="140">
        <v>0</v>
      </c>
    </row>
    <row r="180" ht="15" spans="1:6">
      <c r="A180" s="237" t="s">
        <v>138</v>
      </c>
      <c r="B180" s="139"/>
      <c r="C180" s="139"/>
      <c r="D180" s="139"/>
      <c r="E180" s="140"/>
      <c r="F180" s="140"/>
    </row>
    <row r="181" ht="15" spans="1:6">
      <c r="A181" s="237" t="s">
        <v>240</v>
      </c>
      <c r="B181" s="139">
        <v>45</v>
      </c>
      <c r="C181" s="139">
        <v>45</v>
      </c>
      <c r="D181" s="139">
        <v>101</v>
      </c>
      <c r="E181" s="140">
        <f>D181/C181</f>
        <v>2.24444444444444</v>
      </c>
      <c r="F181" s="140">
        <v>24.25</v>
      </c>
    </row>
    <row r="182" ht="15" spans="1:6">
      <c r="A182" s="237" t="s">
        <v>145</v>
      </c>
      <c r="B182" s="139"/>
      <c r="C182" s="139"/>
      <c r="D182" s="139"/>
      <c r="E182" s="140"/>
      <c r="F182" s="140"/>
    </row>
    <row r="183" ht="15" spans="1:6">
      <c r="A183" s="237" t="s">
        <v>241</v>
      </c>
      <c r="B183" s="139">
        <v>0</v>
      </c>
      <c r="C183" s="139">
        <v>0</v>
      </c>
      <c r="D183" s="139">
        <v>4</v>
      </c>
      <c r="E183" s="140">
        <v>0</v>
      </c>
      <c r="F183" s="140">
        <v>0</v>
      </c>
    </row>
    <row r="184" ht="15" spans="1:6">
      <c r="A184" s="237" t="s">
        <v>242</v>
      </c>
      <c r="B184" s="139">
        <f>SUM(B185:B190)</f>
        <v>272</v>
      </c>
      <c r="C184" s="139">
        <f>SUM(C185:C190)</f>
        <v>272</v>
      </c>
      <c r="D184" s="139">
        <f>SUM(D185:D190)</f>
        <v>493</v>
      </c>
      <c r="E184" s="140">
        <f>D184/C184</f>
        <v>1.8125</v>
      </c>
      <c r="F184" s="140">
        <v>-0.293421675343114</v>
      </c>
    </row>
    <row r="185" ht="15" spans="1:6">
      <c r="A185" s="237" t="s">
        <v>136</v>
      </c>
      <c r="B185" s="139">
        <v>152</v>
      </c>
      <c r="C185" s="139">
        <v>152</v>
      </c>
      <c r="D185" s="139">
        <v>182</v>
      </c>
      <c r="E185" s="140">
        <f>D185/C185</f>
        <v>1.19736842105263</v>
      </c>
      <c r="F185" s="140">
        <v>0.215686274509804</v>
      </c>
    </row>
    <row r="186" ht="15" spans="1:6">
      <c r="A186" s="237" t="s">
        <v>137</v>
      </c>
      <c r="B186" s="139">
        <v>120</v>
      </c>
      <c r="C186" s="139">
        <v>120</v>
      </c>
      <c r="D186" s="139">
        <v>220</v>
      </c>
      <c r="E186" s="140">
        <f>D186/C186</f>
        <v>1.83333333333333</v>
      </c>
      <c r="F186" s="140">
        <v>-0.533376539209332</v>
      </c>
    </row>
    <row r="187" ht="15" spans="1:6">
      <c r="A187" s="237" t="s">
        <v>138</v>
      </c>
      <c r="B187" s="139">
        <v>0</v>
      </c>
      <c r="C187" s="139">
        <v>0</v>
      </c>
      <c r="D187" s="139">
        <v>59</v>
      </c>
      <c r="E187" s="140">
        <v>0</v>
      </c>
      <c r="F187" s="140">
        <v>0</v>
      </c>
    </row>
    <row r="188" ht="15" spans="1:6">
      <c r="A188" s="237" t="s">
        <v>243</v>
      </c>
      <c r="B188" s="139">
        <v>0</v>
      </c>
      <c r="C188" s="139">
        <v>0</v>
      </c>
      <c r="D188" s="139">
        <v>20</v>
      </c>
      <c r="E188" s="140">
        <v>0</v>
      </c>
      <c r="F188" s="140">
        <v>0</v>
      </c>
    </row>
    <row r="189" ht="15" spans="1:6">
      <c r="A189" s="237" t="s">
        <v>145</v>
      </c>
      <c r="B189" s="139"/>
      <c r="C189" s="139"/>
      <c r="D189" s="139"/>
      <c r="E189" s="140"/>
      <c r="F189" s="140"/>
    </row>
    <row r="190" ht="28.5" spans="1:6">
      <c r="A190" s="237" t="s">
        <v>244</v>
      </c>
      <c r="B190" s="139">
        <v>0</v>
      </c>
      <c r="C190" s="139">
        <v>0</v>
      </c>
      <c r="D190" s="139">
        <v>12</v>
      </c>
      <c r="E190" s="140">
        <v>0</v>
      </c>
      <c r="F190" s="140">
        <v>0.333333333333333</v>
      </c>
    </row>
    <row r="191" ht="15" spans="1:6">
      <c r="A191" s="237" t="s">
        <v>245</v>
      </c>
      <c r="B191" s="139">
        <f>SUM(B192:B197)</f>
        <v>425</v>
      </c>
      <c r="C191" s="139">
        <f>SUM(C192:C197)</f>
        <v>425</v>
      </c>
      <c r="D191" s="139">
        <f>SUM(D192:D197)</f>
        <v>713</v>
      </c>
      <c r="E191" s="140">
        <f>D191/C191</f>
        <v>1.67764705882353</v>
      </c>
      <c r="F191" s="140">
        <v>0.755122950819672</v>
      </c>
    </row>
    <row r="192" ht="15" spans="1:6">
      <c r="A192" s="237" t="s">
        <v>136</v>
      </c>
      <c r="B192" s="139">
        <v>265</v>
      </c>
      <c r="C192" s="139">
        <v>265</v>
      </c>
      <c r="D192" s="139">
        <v>282</v>
      </c>
      <c r="E192" s="140">
        <f>D192/C192</f>
        <v>1.06415094339623</v>
      </c>
      <c r="F192" s="140">
        <v>0.668639053254438</v>
      </c>
    </row>
    <row r="193" ht="15" spans="1:6">
      <c r="A193" s="237" t="s">
        <v>137</v>
      </c>
      <c r="B193" s="139">
        <v>150</v>
      </c>
      <c r="C193" s="139">
        <v>150</v>
      </c>
      <c r="D193" s="139">
        <v>412</v>
      </c>
      <c r="E193" s="140">
        <f>D193/C193</f>
        <v>2.74666666666667</v>
      </c>
      <c r="F193" s="140">
        <v>2.39423076923077</v>
      </c>
    </row>
    <row r="194" ht="15" spans="1:6">
      <c r="A194" s="237" t="s">
        <v>138</v>
      </c>
      <c r="B194" s="139"/>
      <c r="C194" s="139"/>
      <c r="D194" s="139"/>
      <c r="E194" s="140"/>
      <c r="F194" s="140"/>
    </row>
    <row r="195" ht="15" spans="1:6">
      <c r="A195" s="237" t="s">
        <v>246</v>
      </c>
      <c r="B195" s="139">
        <v>10</v>
      </c>
      <c r="C195" s="139">
        <v>10</v>
      </c>
      <c r="D195" s="139">
        <v>4</v>
      </c>
      <c r="E195" s="140">
        <f>D195/C195</f>
        <v>0.4</v>
      </c>
      <c r="F195" s="140">
        <v>-0.980952380952381</v>
      </c>
    </row>
    <row r="196" ht="15" spans="1:6">
      <c r="A196" s="237" t="s">
        <v>145</v>
      </c>
      <c r="B196" s="139"/>
      <c r="C196" s="139"/>
      <c r="D196" s="139"/>
      <c r="E196" s="140"/>
      <c r="F196" s="140"/>
    </row>
    <row r="197" ht="15" spans="1:6">
      <c r="A197" s="237" t="s">
        <v>247</v>
      </c>
      <c r="B197" s="139">
        <v>0</v>
      </c>
      <c r="C197" s="139">
        <v>0</v>
      </c>
      <c r="D197" s="139">
        <v>15</v>
      </c>
      <c r="E197" s="140">
        <v>0</v>
      </c>
      <c r="F197" s="140">
        <v>-0.917127071823204</v>
      </c>
    </row>
    <row r="198" ht="15" spans="1:6">
      <c r="A198" s="237" t="s">
        <v>248</v>
      </c>
      <c r="B198" s="139">
        <f>SUM(B199:B204)</f>
        <v>346</v>
      </c>
      <c r="C198" s="139">
        <f>SUM(C199:C204)</f>
        <v>346</v>
      </c>
      <c r="D198" s="139">
        <f>SUM(D199:D204)</f>
        <v>396</v>
      </c>
      <c r="E198" s="140">
        <f>D198/C198</f>
        <v>1.14450867052023</v>
      </c>
      <c r="F198" s="140">
        <v>-0.417647058823529</v>
      </c>
    </row>
    <row r="199" ht="15" spans="1:6">
      <c r="A199" s="237" t="s">
        <v>136</v>
      </c>
      <c r="B199" s="139">
        <v>139</v>
      </c>
      <c r="C199" s="139">
        <v>139</v>
      </c>
      <c r="D199" s="139">
        <v>140</v>
      </c>
      <c r="E199" s="140">
        <f>D199/C199</f>
        <v>1.00719424460432</v>
      </c>
      <c r="F199" s="140">
        <v>-0.226519337016575</v>
      </c>
    </row>
    <row r="200" ht="15" spans="1:6">
      <c r="A200" s="237" t="s">
        <v>137</v>
      </c>
      <c r="B200" s="139">
        <v>107</v>
      </c>
      <c r="C200" s="139">
        <v>107</v>
      </c>
      <c r="D200" s="139">
        <v>212</v>
      </c>
      <c r="E200" s="140">
        <f>D200/C200</f>
        <v>1.98130841121495</v>
      </c>
      <c r="F200" s="140">
        <v>-0.563786008230453</v>
      </c>
    </row>
    <row r="201" ht="15" spans="1:6">
      <c r="A201" s="237" t="s">
        <v>138</v>
      </c>
      <c r="B201" s="139"/>
      <c r="C201" s="139"/>
      <c r="D201" s="139"/>
      <c r="E201" s="140"/>
      <c r="F201" s="140"/>
    </row>
    <row r="202" ht="15" spans="1:6">
      <c r="A202" s="237" t="s">
        <v>249</v>
      </c>
      <c r="B202" s="139">
        <v>0</v>
      </c>
      <c r="C202" s="139">
        <v>0</v>
      </c>
      <c r="D202" s="139">
        <v>37</v>
      </c>
      <c r="E202" s="140">
        <v>0</v>
      </c>
      <c r="F202" s="140">
        <v>0</v>
      </c>
    </row>
    <row r="203" ht="15" spans="1:6">
      <c r="A203" s="237" t="s">
        <v>145</v>
      </c>
      <c r="B203" s="139"/>
      <c r="C203" s="139"/>
      <c r="D203" s="139"/>
      <c r="E203" s="140"/>
      <c r="F203" s="140"/>
    </row>
    <row r="204" ht="15" spans="1:6">
      <c r="A204" s="237" t="s">
        <v>250</v>
      </c>
      <c r="B204" s="139">
        <v>100</v>
      </c>
      <c r="C204" s="139">
        <v>100</v>
      </c>
      <c r="D204" s="139">
        <v>7</v>
      </c>
      <c r="E204" s="140">
        <f>D204/C204</f>
        <v>0.07</v>
      </c>
      <c r="F204" s="140">
        <v>-0.461538461538462</v>
      </c>
    </row>
    <row r="205" ht="15" spans="1:6">
      <c r="A205" s="237" t="s">
        <v>251</v>
      </c>
      <c r="B205" s="139">
        <f>SUM(B206:B212)</f>
        <v>179</v>
      </c>
      <c r="C205" s="139">
        <f>SUM(C206:C212)</f>
        <v>179</v>
      </c>
      <c r="D205" s="139">
        <f>SUM(D206:D212)</f>
        <v>144</v>
      </c>
      <c r="E205" s="140">
        <f>D205/C205</f>
        <v>0.804469273743017</v>
      </c>
      <c r="F205" s="140">
        <v>0.321100917431193</v>
      </c>
    </row>
    <row r="206" ht="15" spans="1:6">
      <c r="A206" s="237" t="s">
        <v>136</v>
      </c>
      <c r="B206" s="139">
        <v>108</v>
      </c>
      <c r="C206" s="139">
        <v>108</v>
      </c>
      <c r="D206" s="139">
        <v>100</v>
      </c>
      <c r="E206" s="140">
        <f>D206/C206</f>
        <v>0.925925925925926</v>
      </c>
      <c r="F206" s="140">
        <v>0.388888888888889</v>
      </c>
    </row>
    <row r="207" ht="15" spans="1:6">
      <c r="A207" s="237" t="s">
        <v>137</v>
      </c>
      <c r="B207" s="139">
        <v>60</v>
      </c>
      <c r="C207" s="139">
        <v>60</v>
      </c>
      <c r="D207" s="139">
        <v>44</v>
      </c>
      <c r="E207" s="140">
        <f>D207/C207</f>
        <v>0.733333333333333</v>
      </c>
      <c r="F207" s="140">
        <v>0.222222222222222</v>
      </c>
    </row>
    <row r="208" ht="15" spans="1:6">
      <c r="A208" s="237" t="s">
        <v>138</v>
      </c>
      <c r="B208" s="139"/>
      <c r="C208" s="139"/>
      <c r="D208" s="139"/>
      <c r="E208" s="140"/>
      <c r="F208" s="140"/>
    </row>
    <row r="209" ht="15" spans="1:6">
      <c r="A209" s="237" t="s">
        <v>252</v>
      </c>
      <c r="B209" s="139">
        <v>6</v>
      </c>
      <c r="C209" s="139">
        <v>6</v>
      </c>
      <c r="D209" s="139">
        <v>0</v>
      </c>
      <c r="E209" s="140">
        <v>0</v>
      </c>
      <c r="F209" s="140">
        <v>0</v>
      </c>
    </row>
    <row r="210" ht="15" spans="1:6">
      <c r="A210" s="237" t="s">
        <v>253</v>
      </c>
      <c r="B210" s="139">
        <v>5</v>
      </c>
      <c r="C210" s="139">
        <v>5</v>
      </c>
      <c r="D210" s="139">
        <v>0</v>
      </c>
      <c r="E210" s="140">
        <v>0</v>
      </c>
      <c r="F210" s="140">
        <v>-1</v>
      </c>
    </row>
    <row r="211" ht="15" spans="1:6">
      <c r="A211" s="237" t="s">
        <v>145</v>
      </c>
      <c r="B211" s="139"/>
      <c r="C211" s="139"/>
      <c r="D211" s="139"/>
      <c r="E211" s="140"/>
      <c r="F211" s="140"/>
    </row>
    <row r="212" ht="15" spans="1:6">
      <c r="A212" s="237" t="s">
        <v>254</v>
      </c>
      <c r="B212" s="139"/>
      <c r="C212" s="139"/>
      <c r="D212" s="139"/>
      <c r="E212" s="140"/>
      <c r="F212" s="140"/>
    </row>
    <row r="213" ht="15" spans="1:6">
      <c r="A213" s="237" t="s">
        <v>255</v>
      </c>
      <c r="B213" s="139"/>
      <c r="C213" s="139"/>
      <c r="D213" s="139"/>
      <c r="E213" s="140"/>
      <c r="F213" s="140"/>
    </row>
    <row r="214" ht="15" spans="1:6">
      <c r="A214" s="237" t="s">
        <v>136</v>
      </c>
      <c r="B214" s="139"/>
      <c r="C214" s="139"/>
      <c r="D214" s="139"/>
      <c r="E214" s="140"/>
      <c r="F214" s="140"/>
    </row>
    <row r="215" ht="15" spans="1:6">
      <c r="A215" s="237" t="s">
        <v>137</v>
      </c>
      <c r="B215" s="139"/>
      <c r="C215" s="139"/>
      <c r="D215" s="139"/>
      <c r="E215" s="140"/>
      <c r="F215" s="140"/>
    </row>
    <row r="216" ht="15" spans="1:6">
      <c r="A216" s="237" t="s">
        <v>138</v>
      </c>
      <c r="B216" s="139"/>
      <c r="C216" s="139"/>
      <c r="D216" s="139"/>
      <c r="E216" s="140"/>
      <c r="F216" s="140"/>
    </row>
    <row r="217" ht="15" spans="1:6">
      <c r="A217" s="237" t="s">
        <v>145</v>
      </c>
      <c r="B217" s="139"/>
      <c r="C217" s="139"/>
      <c r="D217" s="139"/>
      <c r="E217" s="140"/>
      <c r="F217" s="140"/>
    </row>
    <row r="218" ht="15" spans="1:6">
      <c r="A218" s="237" t="s">
        <v>256</v>
      </c>
      <c r="B218" s="139"/>
      <c r="C218" s="139"/>
      <c r="D218" s="139"/>
      <c r="E218" s="140"/>
      <c r="F218" s="140"/>
    </row>
    <row r="219" ht="15" spans="1:6">
      <c r="A219" s="237" t="s">
        <v>257</v>
      </c>
      <c r="B219" s="139">
        <f>SUM(B220:B224)</f>
        <v>160</v>
      </c>
      <c r="C219" s="139">
        <f>SUM(C220:C224)</f>
        <v>160</v>
      </c>
      <c r="D219" s="139">
        <f>SUM(D220:D224)</f>
        <v>434</v>
      </c>
      <c r="E219" s="140">
        <f>D219/C219</f>
        <v>2.7125</v>
      </c>
      <c r="F219" s="140">
        <v>-0.357988165680473</v>
      </c>
    </row>
    <row r="220" ht="15" spans="1:6">
      <c r="A220" s="237" t="s">
        <v>136</v>
      </c>
      <c r="B220" s="139">
        <v>100</v>
      </c>
      <c r="C220" s="139">
        <v>100</v>
      </c>
      <c r="D220" s="139">
        <v>241</v>
      </c>
      <c r="E220" s="140">
        <f>D220/C220</f>
        <v>2.41</v>
      </c>
      <c r="F220" s="140">
        <v>-0.0871212121212122</v>
      </c>
    </row>
    <row r="221" ht="15" spans="1:6">
      <c r="A221" s="237" t="s">
        <v>137</v>
      </c>
      <c r="B221" s="139">
        <v>60</v>
      </c>
      <c r="C221" s="139">
        <v>60</v>
      </c>
      <c r="D221" s="139">
        <v>184</v>
      </c>
      <c r="E221" s="140">
        <f>D221/C221</f>
        <v>3.06666666666667</v>
      </c>
      <c r="F221" s="140">
        <v>-0.544554455445545</v>
      </c>
    </row>
    <row r="222" ht="15" spans="1:6">
      <c r="A222" s="237" t="s">
        <v>138</v>
      </c>
      <c r="B222" s="139"/>
      <c r="C222" s="139"/>
      <c r="D222" s="139"/>
      <c r="E222" s="140"/>
      <c r="F222" s="140"/>
    </row>
    <row r="223" ht="15" spans="1:6">
      <c r="A223" s="237" t="s">
        <v>145</v>
      </c>
      <c r="B223" s="139"/>
      <c r="C223" s="139"/>
      <c r="D223" s="139"/>
      <c r="E223" s="140"/>
      <c r="F223" s="140">
        <v>-1</v>
      </c>
    </row>
    <row r="224" ht="15" spans="1:6">
      <c r="A224" s="237" t="s">
        <v>258</v>
      </c>
      <c r="B224" s="139">
        <v>0</v>
      </c>
      <c r="C224" s="139">
        <v>0</v>
      </c>
      <c r="D224" s="139">
        <v>9</v>
      </c>
      <c r="E224" s="140">
        <v>0</v>
      </c>
      <c r="F224" s="140">
        <v>0</v>
      </c>
    </row>
    <row r="225" ht="15" spans="1:6">
      <c r="A225" s="237" t="s">
        <v>259</v>
      </c>
      <c r="B225" s="139">
        <v>0</v>
      </c>
      <c r="C225" s="139">
        <v>0</v>
      </c>
      <c r="D225" s="139">
        <f>SUM(D226:D231)</f>
        <v>261</v>
      </c>
      <c r="E225" s="140">
        <v>0</v>
      </c>
      <c r="F225" s="140">
        <v>0</v>
      </c>
    </row>
    <row r="226" ht="15" spans="1:6">
      <c r="A226" s="237" t="s">
        <v>136</v>
      </c>
      <c r="B226" s="139">
        <v>0</v>
      </c>
      <c r="C226" s="139">
        <v>0</v>
      </c>
      <c r="D226" s="139">
        <v>65</v>
      </c>
      <c r="E226" s="140">
        <v>0</v>
      </c>
      <c r="F226" s="140">
        <v>0</v>
      </c>
    </row>
    <row r="227" ht="15" spans="1:6">
      <c r="A227" s="237" t="s">
        <v>137</v>
      </c>
      <c r="B227" s="139">
        <v>0</v>
      </c>
      <c r="C227" s="139">
        <v>0</v>
      </c>
      <c r="D227" s="139">
        <v>22</v>
      </c>
      <c r="E227" s="140">
        <v>0</v>
      </c>
      <c r="F227" s="140">
        <v>0</v>
      </c>
    </row>
    <row r="228" ht="15" spans="1:6">
      <c r="A228" s="237" t="s">
        <v>138</v>
      </c>
      <c r="B228" s="139"/>
      <c r="C228" s="139"/>
      <c r="D228" s="139"/>
      <c r="E228" s="140"/>
      <c r="F228" s="140"/>
    </row>
    <row r="229" ht="15" spans="1:6">
      <c r="A229" s="237" t="s">
        <v>260</v>
      </c>
      <c r="B229" s="139">
        <v>0</v>
      </c>
      <c r="C229" s="139">
        <v>0</v>
      </c>
      <c r="D229" s="139">
        <v>169</v>
      </c>
      <c r="E229" s="140">
        <v>0</v>
      </c>
      <c r="F229" s="140">
        <v>0</v>
      </c>
    </row>
    <row r="230" ht="15" spans="1:6">
      <c r="A230" s="237" t="s">
        <v>145</v>
      </c>
      <c r="B230" s="139"/>
      <c r="C230" s="139"/>
      <c r="D230" s="139"/>
      <c r="E230" s="140"/>
      <c r="F230" s="140"/>
    </row>
    <row r="231" ht="15" spans="1:6">
      <c r="A231" s="237" t="s">
        <v>261</v>
      </c>
      <c r="B231" s="139">
        <v>0</v>
      </c>
      <c r="C231" s="139">
        <v>0</v>
      </c>
      <c r="D231" s="139">
        <v>5</v>
      </c>
      <c r="E231" s="140">
        <v>0</v>
      </c>
      <c r="F231" s="140">
        <v>0</v>
      </c>
    </row>
    <row r="232" ht="15" spans="1:6">
      <c r="A232" s="237" t="s">
        <v>262</v>
      </c>
      <c r="B232" s="139">
        <f>SUM(B233:B246)</f>
        <v>1002</v>
      </c>
      <c r="C232" s="139">
        <f>SUM(C233:C246)</f>
        <v>1002</v>
      </c>
      <c r="D232" s="139">
        <f>SUM(D233:D246)</f>
        <v>715</v>
      </c>
      <c r="E232" s="140">
        <f>D232/C232</f>
        <v>0.713572854291417</v>
      </c>
      <c r="F232" s="140">
        <v>0.517857142857143</v>
      </c>
    </row>
    <row r="233" ht="15" spans="1:6">
      <c r="A233" s="237" t="s">
        <v>136</v>
      </c>
      <c r="B233" s="139">
        <v>888</v>
      </c>
      <c r="C233" s="139">
        <v>888</v>
      </c>
      <c r="D233" s="139">
        <v>151</v>
      </c>
      <c r="E233" s="140">
        <f>D233/C233</f>
        <v>0.170045045045045</v>
      </c>
      <c r="F233" s="140">
        <v>0.278978388998035</v>
      </c>
    </row>
    <row r="234" ht="15" spans="1:6">
      <c r="A234" s="237" t="s">
        <v>137</v>
      </c>
      <c r="B234" s="139">
        <v>0</v>
      </c>
      <c r="C234" s="139">
        <v>0</v>
      </c>
      <c r="D234" s="139">
        <v>173</v>
      </c>
      <c r="E234" s="140">
        <v>0</v>
      </c>
      <c r="F234" s="140">
        <v>-0.227678571428571</v>
      </c>
    </row>
    <row r="235" ht="15" spans="1:6">
      <c r="A235" s="237" t="s">
        <v>138</v>
      </c>
      <c r="B235" s="139"/>
      <c r="C235" s="139"/>
      <c r="D235" s="139"/>
      <c r="E235" s="140"/>
      <c r="F235" s="140"/>
    </row>
    <row r="236" ht="15" spans="1:6">
      <c r="A236" s="237" t="s">
        <v>263</v>
      </c>
      <c r="B236" s="139">
        <v>55</v>
      </c>
      <c r="C236" s="139">
        <v>55</v>
      </c>
      <c r="D236" s="139">
        <v>71</v>
      </c>
      <c r="E236" s="140">
        <f>D236/C236</f>
        <v>1.29090909090909</v>
      </c>
      <c r="F236" s="140">
        <v>0.51063829787234</v>
      </c>
    </row>
    <row r="237" ht="15" spans="1:6">
      <c r="A237" s="237" t="s">
        <v>264</v>
      </c>
      <c r="B237" s="139">
        <v>20</v>
      </c>
      <c r="C237" s="139">
        <v>20</v>
      </c>
      <c r="D237" s="139">
        <v>37</v>
      </c>
      <c r="E237" s="140">
        <f>D237/C237</f>
        <v>1.85</v>
      </c>
      <c r="F237" s="140">
        <v>2.36363636363636</v>
      </c>
    </row>
    <row r="238" ht="15" spans="1:6">
      <c r="A238" s="237" t="s">
        <v>177</v>
      </c>
      <c r="B238" s="139">
        <v>4</v>
      </c>
      <c r="C238" s="139">
        <v>4</v>
      </c>
      <c r="D238" s="139">
        <v>0</v>
      </c>
      <c r="E238" s="140">
        <v>0</v>
      </c>
      <c r="F238" s="140">
        <v>0</v>
      </c>
    </row>
    <row r="239" ht="15" spans="1:6">
      <c r="A239" s="237" t="s">
        <v>265</v>
      </c>
      <c r="B239" s="139"/>
      <c r="C239" s="139"/>
      <c r="D239" s="139"/>
      <c r="E239" s="140"/>
      <c r="F239" s="140"/>
    </row>
    <row r="240" ht="15" spans="1:6">
      <c r="A240" s="237" t="s">
        <v>266</v>
      </c>
      <c r="B240" s="139">
        <v>10</v>
      </c>
      <c r="C240" s="139">
        <v>10</v>
      </c>
      <c r="D240" s="139">
        <v>0</v>
      </c>
      <c r="E240" s="140">
        <v>0</v>
      </c>
      <c r="F240" s="140">
        <v>-1</v>
      </c>
    </row>
    <row r="241" ht="15" spans="1:6">
      <c r="A241" s="237" t="s">
        <v>267</v>
      </c>
      <c r="B241" s="139"/>
      <c r="C241" s="139"/>
      <c r="D241" s="139"/>
      <c r="E241" s="140"/>
      <c r="F241" s="140"/>
    </row>
    <row r="242" ht="15" spans="1:6">
      <c r="A242" s="237" t="s">
        <v>268</v>
      </c>
      <c r="B242" s="139"/>
      <c r="C242" s="139"/>
      <c r="D242" s="139"/>
      <c r="E242" s="140"/>
      <c r="F242" s="140"/>
    </row>
    <row r="243" ht="15" spans="1:6">
      <c r="A243" s="237" t="s">
        <v>269</v>
      </c>
      <c r="B243" s="139">
        <v>0</v>
      </c>
      <c r="C243" s="139">
        <v>0</v>
      </c>
      <c r="D243" s="139">
        <v>15</v>
      </c>
      <c r="E243" s="140">
        <v>0</v>
      </c>
      <c r="F243" s="140">
        <v>0</v>
      </c>
    </row>
    <row r="244" ht="15" spans="1:6">
      <c r="A244" s="237" t="s">
        <v>270</v>
      </c>
      <c r="B244" s="139">
        <v>0</v>
      </c>
      <c r="C244" s="139">
        <v>0</v>
      </c>
      <c r="D244" s="139">
        <v>6</v>
      </c>
      <c r="E244" s="140">
        <v>0</v>
      </c>
      <c r="F244" s="140">
        <v>0</v>
      </c>
    </row>
    <row r="245" ht="15" spans="1:6">
      <c r="A245" s="237" t="s">
        <v>145</v>
      </c>
      <c r="B245" s="139">
        <v>0</v>
      </c>
      <c r="C245" s="139">
        <v>0</v>
      </c>
      <c r="D245" s="139">
        <v>225</v>
      </c>
      <c r="E245" s="140">
        <v>0</v>
      </c>
      <c r="F245" s="140">
        <v>0.0765550239234449</v>
      </c>
    </row>
    <row r="246" ht="15" spans="1:6">
      <c r="A246" s="237" t="s">
        <v>271</v>
      </c>
      <c r="B246" s="139">
        <v>25</v>
      </c>
      <c r="C246" s="139">
        <v>25</v>
      </c>
      <c r="D246" s="139">
        <v>37</v>
      </c>
      <c r="E246" s="140">
        <f>D246/C246</f>
        <v>1.48</v>
      </c>
      <c r="F246" s="140">
        <v>7.74</v>
      </c>
    </row>
    <row r="247" ht="15" spans="1:6">
      <c r="A247" s="237" t="s">
        <v>272</v>
      </c>
      <c r="B247" s="139">
        <f>SUM(B248:B249)</f>
        <v>529</v>
      </c>
      <c r="C247" s="139">
        <f>SUM(C248:C249)</f>
        <v>629</v>
      </c>
      <c r="D247" s="139">
        <f>SUM(D248:D249)</f>
        <v>153</v>
      </c>
      <c r="E247" s="140">
        <f>D247/C247</f>
        <v>0.243243243243243</v>
      </c>
      <c r="F247" s="140">
        <v>1.46774193548387</v>
      </c>
    </row>
    <row r="248" ht="15" spans="1:6">
      <c r="A248" s="237" t="s">
        <v>273</v>
      </c>
      <c r="B248" s="139"/>
      <c r="C248" s="139"/>
      <c r="D248" s="139"/>
      <c r="E248" s="140"/>
      <c r="F248" s="140"/>
    </row>
    <row r="249" ht="15" spans="1:6">
      <c r="A249" s="237" t="s">
        <v>274</v>
      </c>
      <c r="B249" s="139">
        <v>529</v>
      </c>
      <c r="C249" s="139">
        <v>629</v>
      </c>
      <c r="D249" s="139">
        <v>153</v>
      </c>
      <c r="E249" s="140">
        <f>D249/C249</f>
        <v>0.243243243243243</v>
      </c>
      <c r="F249" s="140">
        <v>1.46774193548387</v>
      </c>
    </row>
    <row r="250" ht="14.25" spans="1:6">
      <c r="A250" s="236" t="s">
        <v>275</v>
      </c>
      <c r="B250" s="150"/>
      <c r="C250" s="150"/>
      <c r="D250" s="150"/>
      <c r="E250" s="151"/>
      <c r="F250" s="151"/>
    </row>
    <row r="251" ht="15" spans="1:6">
      <c r="A251" s="237" t="s">
        <v>276</v>
      </c>
      <c r="B251" s="139"/>
      <c r="C251" s="139"/>
      <c r="D251" s="139"/>
      <c r="E251" s="140"/>
      <c r="F251" s="140"/>
    </row>
    <row r="252" ht="15" spans="1:6">
      <c r="A252" s="237" t="s">
        <v>136</v>
      </c>
      <c r="B252" s="139"/>
      <c r="C252" s="139"/>
      <c r="D252" s="139"/>
      <c r="E252" s="140"/>
      <c r="F252" s="140"/>
    </row>
    <row r="253" ht="15" spans="1:6">
      <c r="A253" s="237" t="s">
        <v>137</v>
      </c>
      <c r="B253" s="139"/>
      <c r="C253" s="139"/>
      <c r="D253" s="139"/>
      <c r="E253" s="140"/>
      <c r="F253" s="140"/>
    </row>
    <row r="254" ht="15" spans="1:6">
      <c r="A254" s="237" t="s">
        <v>138</v>
      </c>
      <c r="B254" s="139"/>
      <c r="C254" s="139"/>
      <c r="D254" s="139"/>
      <c r="E254" s="140"/>
      <c r="F254" s="140"/>
    </row>
    <row r="255" ht="15" spans="1:6">
      <c r="A255" s="237" t="s">
        <v>243</v>
      </c>
      <c r="B255" s="139"/>
      <c r="C255" s="139"/>
      <c r="D255" s="139"/>
      <c r="E255" s="140"/>
      <c r="F255" s="140"/>
    </row>
    <row r="256" ht="15" spans="1:6">
      <c r="A256" s="237" t="s">
        <v>145</v>
      </c>
      <c r="B256" s="139"/>
      <c r="C256" s="139"/>
      <c r="D256" s="139"/>
      <c r="E256" s="140"/>
      <c r="F256" s="140"/>
    </row>
    <row r="257" ht="15" spans="1:6">
      <c r="A257" s="237" t="s">
        <v>277</v>
      </c>
      <c r="B257" s="139"/>
      <c r="C257" s="139"/>
      <c r="D257" s="139"/>
      <c r="E257" s="140"/>
      <c r="F257" s="140"/>
    </row>
    <row r="258" ht="15" spans="1:6">
      <c r="A258" s="237" t="s">
        <v>278</v>
      </c>
      <c r="B258" s="139"/>
      <c r="C258" s="139"/>
      <c r="D258" s="139"/>
      <c r="E258" s="140"/>
      <c r="F258" s="140"/>
    </row>
    <row r="259" ht="15" spans="1:6">
      <c r="A259" s="237" t="s">
        <v>279</v>
      </c>
      <c r="B259" s="139"/>
      <c r="C259" s="139"/>
      <c r="D259" s="139"/>
      <c r="E259" s="140"/>
      <c r="F259" s="140"/>
    </row>
    <row r="260" ht="15" spans="1:6">
      <c r="A260" s="237" t="s">
        <v>280</v>
      </c>
      <c r="B260" s="139"/>
      <c r="C260" s="139"/>
      <c r="D260" s="139"/>
      <c r="E260" s="140"/>
      <c r="F260" s="140"/>
    </row>
    <row r="261" ht="15" spans="1:6">
      <c r="A261" s="237" t="s">
        <v>281</v>
      </c>
      <c r="B261" s="139"/>
      <c r="C261" s="139"/>
      <c r="D261" s="139"/>
      <c r="E261" s="140"/>
      <c r="F261" s="140"/>
    </row>
    <row r="262" ht="15" spans="1:6">
      <c r="A262" s="237" t="s">
        <v>282</v>
      </c>
      <c r="B262" s="139"/>
      <c r="C262" s="139"/>
      <c r="D262" s="139"/>
      <c r="E262" s="140"/>
      <c r="F262" s="140"/>
    </row>
    <row r="263" ht="15" spans="1:6">
      <c r="A263" s="237" t="s">
        <v>283</v>
      </c>
      <c r="B263" s="139"/>
      <c r="C263" s="139"/>
      <c r="D263" s="139"/>
      <c r="E263" s="140"/>
      <c r="F263" s="140"/>
    </row>
    <row r="264" ht="15" spans="1:6">
      <c r="A264" s="237" t="s">
        <v>284</v>
      </c>
      <c r="B264" s="139"/>
      <c r="C264" s="139"/>
      <c r="D264" s="139"/>
      <c r="E264" s="140"/>
      <c r="F264" s="140"/>
    </row>
    <row r="265" ht="15" spans="1:6">
      <c r="A265" s="237" t="s">
        <v>285</v>
      </c>
      <c r="B265" s="139"/>
      <c r="C265" s="139"/>
      <c r="D265" s="139"/>
      <c r="E265" s="140"/>
      <c r="F265" s="140"/>
    </row>
    <row r="266" ht="15" spans="1:6">
      <c r="A266" s="237" t="s">
        <v>286</v>
      </c>
      <c r="B266" s="139"/>
      <c r="C266" s="139"/>
      <c r="D266" s="139"/>
      <c r="E266" s="140"/>
      <c r="F266" s="140"/>
    </row>
    <row r="267" ht="15" spans="1:6">
      <c r="A267" s="237" t="s">
        <v>287</v>
      </c>
      <c r="B267" s="139"/>
      <c r="C267" s="139"/>
      <c r="D267" s="139"/>
      <c r="E267" s="140"/>
      <c r="F267" s="140"/>
    </row>
    <row r="268" ht="15" spans="1:6">
      <c r="A268" s="237" t="s">
        <v>288</v>
      </c>
      <c r="B268" s="139"/>
      <c r="C268" s="139"/>
      <c r="D268" s="139"/>
      <c r="E268" s="140"/>
      <c r="F268" s="140"/>
    </row>
    <row r="269" ht="15" spans="1:6">
      <c r="A269" s="237" t="s">
        <v>289</v>
      </c>
      <c r="B269" s="139"/>
      <c r="C269" s="139"/>
      <c r="D269" s="139"/>
      <c r="E269" s="140"/>
      <c r="F269" s="140"/>
    </row>
    <row r="270" ht="15" spans="1:6">
      <c r="A270" s="237" t="s">
        <v>290</v>
      </c>
      <c r="B270" s="139"/>
      <c r="C270" s="139"/>
      <c r="D270" s="139"/>
      <c r="E270" s="140"/>
      <c r="F270" s="140"/>
    </row>
    <row r="271" ht="15" spans="1:6">
      <c r="A271" s="237" t="s">
        <v>291</v>
      </c>
      <c r="B271" s="139"/>
      <c r="C271" s="139"/>
      <c r="D271" s="139"/>
      <c r="E271" s="140"/>
      <c r="F271" s="140"/>
    </row>
    <row r="272" ht="15" spans="1:6">
      <c r="A272" s="237" t="s">
        <v>292</v>
      </c>
      <c r="B272" s="139"/>
      <c r="C272" s="139"/>
      <c r="D272" s="139"/>
      <c r="E272" s="140"/>
      <c r="F272" s="140"/>
    </row>
    <row r="273" ht="15" spans="1:6">
      <c r="A273" s="237" t="s">
        <v>293</v>
      </c>
      <c r="B273" s="139"/>
      <c r="C273" s="139"/>
      <c r="D273" s="139"/>
      <c r="E273" s="140"/>
      <c r="F273" s="140"/>
    </row>
    <row r="274" ht="15" spans="1:6">
      <c r="A274" s="237" t="s">
        <v>294</v>
      </c>
      <c r="B274" s="139"/>
      <c r="C274" s="139"/>
      <c r="D274" s="139"/>
      <c r="E274" s="140"/>
      <c r="F274" s="140"/>
    </row>
    <row r="275" ht="15" spans="1:6">
      <c r="A275" s="237" t="s">
        <v>295</v>
      </c>
      <c r="B275" s="139"/>
      <c r="C275" s="139"/>
      <c r="D275" s="139"/>
      <c r="E275" s="140"/>
      <c r="F275" s="140"/>
    </row>
    <row r="276" ht="15" spans="1:6">
      <c r="A276" s="237" t="s">
        <v>296</v>
      </c>
      <c r="B276" s="139"/>
      <c r="C276" s="139"/>
      <c r="D276" s="139"/>
      <c r="E276" s="140"/>
      <c r="F276" s="140"/>
    </row>
    <row r="277" ht="15" spans="1:6">
      <c r="A277" s="237" t="s">
        <v>297</v>
      </c>
      <c r="B277" s="139"/>
      <c r="C277" s="139"/>
      <c r="D277" s="139"/>
      <c r="E277" s="140"/>
      <c r="F277" s="140"/>
    </row>
    <row r="278" ht="15" spans="1:6">
      <c r="A278" s="237" t="s">
        <v>298</v>
      </c>
      <c r="B278" s="139"/>
      <c r="C278" s="139"/>
      <c r="D278" s="139"/>
      <c r="E278" s="140"/>
      <c r="F278" s="140"/>
    </row>
    <row r="279" ht="15" spans="1:6">
      <c r="A279" s="237" t="s">
        <v>299</v>
      </c>
      <c r="B279" s="139"/>
      <c r="C279" s="139"/>
      <c r="D279" s="139"/>
      <c r="E279" s="140"/>
      <c r="F279" s="140"/>
    </row>
    <row r="280" ht="15" spans="1:6">
      <c r="A280" s="237" t="s">
        <v>300</v>
      </c>
      <c r="B280" s="139"/>
      <c r="C280" s="139"/>
      <c r="D280" s="139"/>
      <c r="E280" s="140"/>
      <c r="F280" s="140"/>
    </row>
    <row r="281" ht="15" spans="1:6">
      <c r="A281" s="237" t="s">
        <v>301</v>
      </c>
      <c r="B281" s="139"/>
      <c r="C281" s="139"/>
      <c r="D281" s="139"/>
      <c r="E281" s="140"/>
      <c r="F281" s="140"/>
    </row>
    <row r="282" ht="15" spans="1:6">
      <c r="A282" s="237" t="s">
        <v>136</v>
      </c>
      <c r="B282" s="139"/>
      <c r="C282" s="139"/>
      <c r="D282" s="139"/>
      <c r="E282" s="140"/>
      <c r="F282" s="140"/>
    </row>
    <row r="283" ht="15" spans="1:6">
      <c r="A283" s="237" t="s">
        <v>137</v>
      </c>
      <c r="B283" s="139"/>
      <c r="C283" s="139"/>
      <c r="D283" s="139"/>
      <c r="E283" s="140"/>
      <c r="F283" s="140"/>
    </row>
    <row r="284" ht="15" spans="1:6">
      <c r="A284" s="237" t="s">
        <v>138</v>
      </c>
      <c r="B284" s="139"/>
      <c r="C284" s="139"/>
      <c r="D284" s="139"/>
      <c r="E284" s="140"/>
      <c r="F284" s="140"/>
    </row>
    <row r="285" ht="15" spans="1:6">
      <c r="A285" s="237" t="s">
        <v>145</v>
      </c>
      <c r="B285" s="139"/>
      <c r="C285" s="139"/>
      <c r="D285" s="139"/>
      <c r="E285" s="140"/>
      <c r="F285" s="140"/>
    </row>
    <row r="286" ht="15" spans="1:6">
      <c r="A286" s="237" t="s">
        <v>302</v>
      </c>
      <c r="B286" s="139"/>
      <c r="C286" s="139"/>
      <c r="D286" s="139"/>
      <c r="E286" s="140"/>
      <c r="F286" s="140"/>
    </row>
    <row r="287" ht="15" spans="1:6">
      <c r="A287" s="237" t="s">
        <v>303</v>
      </c>
      <c r="B287" s="139"/>
      <c r="C287" s="139"/>
      <c r="D287" s="139"/>
      <c r="E287" s="140"/>
      <c r="F287" s="140"/>
    </row>
    <row r="288" ht="15" spans="1:6">
      <c r="A288" s="237" t="s">
        <v>304</v>
      </c>
      <c r="B288" s="139"/>
      <c r="C288" s="139"/>
      <c r="D288" s="139"/>
      <c r="E288" s="140"/>
      <c r="F288" s="140"/>
    </row>
    <row r="289" ht="14.25" spans="1:6">
      <c r="A289" s="236" t="s">
        <v>305</v>
      </c>
      <c r="B289" s="150"/>
      <c r="C289" s="150"/>
      <c r="D289" s="150"/>
      <c r="E289" s="151"/>
      <c r="F289" s="151"/>
    </row>
    <row r="290" ht="15" spans="1:6">
      <c r="A290" s="237" t="s">
        <v>306</v>
      </c>
      <c r="B290" s="139"/>
      <c r="C290" s="139"/>
      <c r="D290" s="139"/>
      <c r="E290" s="140"/>
      <c r="F290" s="140"/>
    </row>
    <row r="291" ht="15" spans="1:6">
      <c r="A291" s="237" t="s">
        <v>307</v>
      </c>
      <c r="B291" s="139"/>
      <c r="C291" s="139"/>
      <c r="D291" s="139"/>
      <c r="E291" s="140"/>
      <c r="F291" s="140"/>
    </row>
    <row r="292" ht="15" spans="1:6">
      <c r="A292" s="237" t="s">
        <v>308</v>
      </c>
      <c r="B292" s="139"/>
      <c r="C292" s="139"/>
      <c r="D292" s="139"/>
      <c r="E292" s="140"/>
      <c r="F292" s="140"/>
    </row>
    <row r="293" ht="15" spans="1:6">
      <c r="A293" s="237" t="s">
        <v>309</v>
      </c>
      <c r="B293" s="139"/>
      <c r="C293" s="139"/>
      <c r="D293" s="139"/>
      <c r="E293" s="140"/>
      <c r="F293" s="140"/>
    </row>
    <row r="294" ht="15" spans="1:6">
      <c r="A294" s="237" t="s">
        <v>310</v>
      </c>
      <c r="B294" s="139"/>
      <c r="C294" s="139"/>
      <c r="D294" s="139"/>
      <c r="E294" s="140"/>
      <c r="F294" s="140"/>
    </row>
    <row r="295" ht="15" spans="1:6">
      <c r="A295" s="237" t="s">
        <v>311</v>
      </c>
      <c r="B295" s="139"/>
      <c r="C295" s="139"/>
      <c r="D295" s="139"/>
      <c r="E295" s="140"/>
      <c r="F295" s="140"/>
    </row>
    <row r="296" ht="15" spans="1:6">
      <c r="A296" s="237" t="s">
        <v>312</v>
      </c>
      <c r="B296" s="139"/>
      <c r="C296" s="139"/>
      <c r="D296" s="139"/>
      <c r="E296" s="140"/>
      <c r="F296" s="140"/>
    </row>
    <row r="297" ht="15" spans="1:6">
      <c r="A297" s="237" t="s">
        <v>313</v>
      </c>
      <c r="B297" s="139"/>
      <c r="C297" s="139"/>
      <c r="D297" s="139"/>
      <c r="E297" s="140"/>
      <c r="F297" s="140"/>
    </row>
    <row r="298" ht="15" spans="1:6">
      <c r="A298" s="237" t="s">
        <v>314</v>
      </c>
      <c r="B298" s="139"/>
      <c r="C298" s="139"/>
      <c r="D298" s="139"/>
      <c r="E298" s="140"/>
      <c r="F298" s="140"/>
    </row>
    <row r="299" ht="15" spans="1:6">
      <c r="A299" s="237" t="s">
        <v>315</v>
      </c>
      <c r="B299" s="139"/>
      <c r="C299" s="139"/>
      <c r="D299" s="139"/>
      <c r="E299" s="140"/>
      <c r="F299" s="140"/>
    </row>
    <row r="300" ht="15" spans="1:6">
      <c r="A300" s="237" t="s">
        <v>316</v>
      </c>
      <c r="B300" s="139"/>
      <c r="C300" s="139"/>
      <c r="D300" s="139"/>
      <c r="E300" s="140"/>
      <c r="F300" s="140"/>
    </row>
    <row r="301" ht="15" spans="1:6">
      <c r="A301" s="237" t="s">
        <v>317</v>
      </c>
      <c r="B301" s="139"/>
      <c r="C301" s="139"/>
      <c r="D301" s="139"/>
      <c r="E301" s="140"/>
      <c r="F301" s="140"/>
    </row>
    <row r="302" ht="15" spans="1:6">
      <c r="A302" s="237" t="s">
        <v>318</v>
      </c>
      <c r="B302" s="139"/>
      <c r="C302" s="139"/>
      <c r="D302" s="139"/>
      <c r="E302" s="140"/>
      <c r="F302" s="140"/>
    </row>
    <row r="303" ht="15" spans="1:6">
      <c r="A303" s="237" t="s">
        <v>319</v>
      </c>
      <c r="B303" s="139"/>
      <c r="C303" s="139"/>
      <c r="D303" s="139"/>
      <c r="E303" s="140"/>
      <c r="F303" s="140"/>
    </row>
    <row r="304" ht="15" spans="1:6">
      <c r="A304" s="237" t="s">
        <v>320</v>
      </c>
      <c r="B304" s="139"/>
      <c r="C304" s="139"/>
      <c r="D304" s="139"/>
      <c r="E304" s="140"/>
      <c r="F304" s="140"/>
    </row>
    <row r="305" ht="15" spans="1:6">
      <c r="A305" s="237" t="s">
        <v>321</v>
      </c>
      <c r="B305" s="139"/>
      <c r="C305" s="139"/>
      <c r="D305" s="139"/>
      <c r="E305" s="140"/>
      <c r="F305" s="140"/>
    </row>
    <row r="306" ht="15" spans="1:6">
      <c r="A306" s="237" t="s">
        <v>322</v>
      </c>
      <c r="B306" s="139"/>
      <c r="C306" s="139"/>
      <c r="D306" s="139"/>
      <c r="E306" s="140"/>
      <c r="F306" s="140"/>
    </row>
    <row r="307" ht="15" spans="1:6">
      <c r="A307" s="237" t="s">
        <v>323</v>
      </c>
      <c r="B307" s="139"/>
      <c r="C307" s="139"/>
      <c r="D307" s="139"/>
      <c r="E307" s="140"/>
      <c r="F307" s="140"/>
    </row>
    <row r="308" ht="14.25" spans="1:6">
      <c r="A308" s="236" t="s">
        <v>324</v>
      </c>
      <c r="B308" s="150">
        <f>SUM(B309,B312,B323,B330,B338,B347,B363,B373,B383,B391,B397)</f>
        <v>8500</v>
      </c>
      <c r="C308" s="150">
        <f>SUM(C309,C312,C323,C330,C338,C347,C363,C373,C383,C391,C397)</f>
        <v>8500</v>
      </c>
      <c r="D308" s="150">
        <f>SUM(D309,D312,D323,D330,D338,D347,D363,D373,D383,D391,D397)</f>
        <v>8200</v>
      </c>
      <c r="E308" s="151">
        <f>D308/C308</f>
        <v>0.964705882352941</v>
      </c>
      <c r="F308" s="151">
        <v>0.171428571428571</v>
      </c>
    </row>
    <row r="309" ht="15" spans="1:6">
      <c r="A309" s="237" t="s">
        <v>325</v>
      </c>
      <c r="B309" s="139">
        <f>SUM(B310:B311)</f>
        <v>153</v>
      </c>
      <c r="C309" s="139">
        <f>SUM(C310:C311)</f>
        <v>153</v>
      </c>
      <c r="D309" s="139">
        <f>SUM(D310:D311)</f>
        <v>246</v>
      </c>
      <c r="E309" s="140">
        <f>D309/C309</f>
        <v>1.6078431372549</v>
      </c>
      <c r="F309" s="140">
        <v>0.315508021390374</v>
      </c>
    </row>
    <row r="310" ht="15" spans="1:6">
      <c r="A310" s="237" t="s">
        <v>326</v>
      </c>
      <c r="B310" s="139">
        <v>153</v>
      </c>
      <c r="C310" s="139">
        <v>153</v>
      </c>
      <c r="D310" s="139">
        <v>98</v>
      </c>
      <c r="E310" s="140">
        <f>D310/C310</f>
        <v>0.640522875816993</v>
      </c>
      <c r="F310" s="140">
        <v>-0.475935828877005</v>
      </c>
    </row>
    <row r="311" ht="15" spans="1:6">
      <c r="A311" s="237" t="s">
        <v>327</v>
      </c>
      <c r="B311" s="139">
        <v>0</v>
      </c>
      <c r="C311" s="139">
        <v>0</v>
      </c>
      <c r="D311" s="139">
        <v>148</v>
      </c>
      <c r="E311" s="140">
        <v>0</v>
      </c>
      <c r="F311" s="140">
        <v>0</v>
      </c>
    </row>
    <row r="312" ht="15" spans="1:6">
      <c r="A312" s="237" t="s">
        <v>328</v>
      </c>
      <c r="B312" s="139">
        <f>SUM(B313:B322)</f>
        <v>6982</v>
      </c>
      <c r="C312" s="139">
        <f>SUM(C313:C322)</f>
        <v>6982</v>
      </c>
      <c r="D312" s="139">
        <f>SUM(D313:D322)</f>
        <v>7153</v>
      </c>
      <c r="E312" s="140">
        <f>D312/C312</f>
        <v>1.02449154969923</v>
      </c>
      <c r="F312" s="140">
        <v>0.444175247324854</v>
      </c>
    </row>
    <row r="313" ht="15" spans="1:6">
      <c r="A313" s="237" t="s">
        <v>136</v>
      </c>
      <c r="B313" s="139">
        <v>3341</v>
      </c>
      <c r="C313" s="139">
        <v>3341</v>
      </c>
      <c r="D313" s="139">
        <v>3815</v>
      </c>
      <c r="E313" s="140">
        <f>D313/C313</f>
        <v>1.14187369051182</v>
      </c>
      <c r="F313" s="140">
        <v>1.49509483322433</v>
      </c>
    </row>
    <row r="314" ht="15" spans="1:6">
      <c r="A314" s="237" t="s">
        <v>137</v>
      </c>
      <c r="B314" s="139">
        <v>1473</v>
      </c>
      <c r="C314" s="139">
        <v>1473</v>
      </c>
      <c r="D314" s="139">
        <v>664</v>
      </c>
      <c r="E314" s="140">
        <f>D314/C314</f>
        <v>0.450780719619823</v>
      </c>
      <c r="F314" s="140">
        <v>-0.684110371075167</v>
      </c>
    </row>
    <row r="315" ht="15" spans="1:6">
      <c r="A315" s="237" t="s">
        <v>138</v>
      </c>
      <c r="B315" s="139">
        <v>0</v>
      </c>
      <c r="C315" s="139">
        <v>0</v>
      </c>
      <c r="D315" s="139">
        <v>2</v>
      </c>
      <c r="E315" s="140">
        <v>0</v>
      </c>
      <c r="F315" s="140">
        <v>-0.714285714285714</v>
      </c>
    </row>
    <row r="316" ht="15" spans="1:6">
      <c r="A316" s="237" t="s">
        <v>177</v>
      </c>
      <c r="B316" s="139">
        <v>0</v>
      </c>
      <c r="C316" s="139">
        <v>0</v>
      </c>
      <c r="D316" s="139">
        <v>1326</v>
      </c>
      <c r="E316" s="140">
        <v>0</v>
      </c>
      <c r="F316" s="140">
        <v>1.37209302325581</v>
      </c>
    </row>
    <row r="317" ht="15" spans="1:6">
      <c r="A317" s="237" t="s">
        <v>329</v>
      </c>
      <c r="B317" s="139">
        <v>957</v>
      </c>
      <c r="C317" s="139">
        <v>957</v>
      </c>
      <c r="D317" s="139">
        <v>1008</v>
      </c>
      <c r="E317" s="140">
        <f>D317/C317</f>
        <v>1.05329153605016</v>
      </c>
      <c r="F317" s="140">
        <v>0</v>
      </c>
    </row>
    <row r="318" ht="15" spans="1:6">
      <c r="A318" s="237" t="s">
        <v>330</v>
      </c>
      <c r="B318" s="139">
        <v>80</v>
      </c>
      <c r="C318" s="139">
        <v>80</v>
      </c>
      <c r="D318" s="139">
        <v>56</v>
      </c>
      <c r="E318" s="140">
        <f>D318/C318</f>
        <v>0.7</v>
      </c>
      <c r="F318" s="140">
        <v>-0.348837209302326</v>
      </c>
    </row>
    <row r="319" ht="15" spans="1:6">
      <c r="A319" s="237" t="s">
        <v>331</v>
      </c>
      <c r="B319" s="139"/>
      <c r="C319" s="139"/>
      <c r="D319" s="139"/>
      <c r="E319" s="140"/>
      <c r="F319" s="140"/>
    </row>
    <row r="320" ht="15" spans="1:6">
      <c r="A320" s="237" t="s">
        <v>332</v>
      </c>
      <c r="B320" s="139"/>
      <c r="C320" s="139"/>
      <c r="D320" s="139"/>
      <c r="E320" s="140"/>
      <c r="F320" s="140"/>
    </row>
    <row r="321" ht="15" spans="1:6">
      <c r="A321" s="237" t="s">
        <v>145</v>
      </c>
      <c r="B321" s="139"/>
      <c r="C321" s="139"/>
      <c r="D321" s="139"/>
      <c r="E321" s="140"/>
      <c r="F321" s="140"/>
    </row>
    <row r="322" ht="15" spans="1:6">
      <c r="A322" s="237" t="s">
        <v>333</v>
      </c>
      <c r="B322" s="139">
        <v>1131</v>
      </c>
      <c r="C322" s="139">
        <v>1131</v>
      </c>
      <c r="D322" s="139">
        <v>282</v>
      </c>
      <c r="E322" s="140">
        <f>D322/C322</f>
        <v>0.249336870026525</v>
      </c>
      <c r="F322" s="140">
        <v>-0.57910447761194</v>
      </c>
    </row>
    <row r="323" ht="15" spans="1:6">
      <c r="A323" s="237" t="s">
        <v>334</v>
      </c>
      <c r="B323" s="139"/>
      <c r="C323" s="139"/>
      <c r="D323" s="139"/>
      <c r="E323" s="140"/>
      <c r="F323" s="140"/>
    </row>
    <row r="324" ht="15" spans="1:6">
      <c r="A324" s="237" t="s">
        <v>136</v>
      </c>
      <c r="B324" s="139"/>
      <c r="C324" s="139"/>
      <c r="D324" s="139"/>
      <c r="E324" s="140"/>
      <c r="F324" s="140"/>
    </row>
    <row r="325" ht="15" spans="1:6">
      <c r="A325" s="237" t="s">
        <v>137</v>
      </c>
      <c r="B325" s="139"/>
      <c r="C325" s="139"/>
      <c r="D325" s="139"/>
      <c r="E325" s="140"/>
      <c r="F325" s="140"/>
    </row>
    <row r="326" ht="15" spans="1:6">
      <c r="A326" s="237" t="s">
        <v>138</v>
      </c>
      <c r="B326" s="139"/>
      <c r="C326" s="139"/>
      <c r="D326" s="139"/>
      <c r="E326" s="140"/>
      <c r="F326" s="140"/>
    </row>
    <row r="327" ht="15" spans="1:6">
      <c r="A327" s="237" t="s">
        <v>335</v>
      </c>
      <c r="B327" s="139"/>
      <c r="C327" s="139"/>
      <c r="D327" s="139"/>
      <c r="E327" s="140"/>
      <c r="F327" s="140"/>
    </row>
    <row r="328" ht="15" spans="1:6">
      <c r="A328" s="237" t="s">
        <v>145</v>
      </c>
      <c r="B328" s="139"/>
      <c r="C328" s="139"/>
      <c r="D328" s="139"/>
      <c r="E328" s="140"/>
      <c r="F328" s="140"/>
    </row>
    <row r="329" ht="15" spans="1:6">
      <c r="A329" s="237" t="s">
        <v>336</v>
      </c>
      <c r="B329" s="139"/>
      <c r="C329" s="139"/>
      <c r="D329" s="139"/>
      <c r="E329" s="140"/>
      <c r="F329" s="140"/>
    </row>
    <row r="330" ht="15" spans="1:6">
      <c r="A330" s="237" t="s">
        <v>337</v>
      </c>
      <c r="B330" s="139">
        <f>SUM(B331:B337)</f>
        <v>5</v>
      </c>
      <c r="C330" s="139">
        <f>SUM(C331:C337)</f>
        <v>5</v>
      </c>
      <c r="D330" s="139">
        <f>SUM(D331:D337)</f>
        <v>160</v>
      </c>
      <c r="E330" s="140">
        <f>D330/C330</f>
        <v>32</v>
      </c>
      <c r="F330" s="140">
        <v>1.19178082191781</v>
      </c>
    </row>
    <row r="331" ht="15" spans="1:6">
      <c r="A331" s="237" t="s">
        <v>136</v>
      </c>
      <c r="B331" s="139">
        <v>0</v>
      </c>
      <c r="C331" s="139">
        <v>0</v>
      </c>
      <c r="D331" s="139">
        <v>32</v>
      </c>
      <c r="E331" s="140">
        <v>0</v>
      </c>
      <c r="F331" s="140">
        <v>0.684210526315789</v>
      </c>
    </row>
    <row r="332" ht="15" spans="1:6">
      <c r="A332" s="237" t="s">
        <v>137</v>
      </c>
      <c r="B332" s="139">
        <v>0</v>
      </c>
      <c r="C332" s="139">
        <v>0</v>
      </c>
      <c r="D332" s="139">
        <v>128</v>
      </c>
      <c r="E332" s="140">
        <v>0</v>
      </c>
      <c r="F332" s="140">
        <v>1.37037037037037</v>
      </c>
    </row>
    <row r="333" ht="15" spans="1:6">
      <c r="A333" s="237" t="s">
        <v>138</v>
      </c>
      <c r="B333" s="139"/>
      <c r="C333" s="139"/>
      <c r="D333" s="139"/>
      <c r="E333" s="140"/>
      <c r="F333" s="140"/>
    </row>
    <row r="334" ht="15" spans="1:6">
      <c r="A334" s="237" t="s">
        <v>338</v>
      </c>
      <c r="B334" s="139"/>
      <c r="C334" s="139"/>
      <c r="D334" s="139"/>
      <c r="E334" s="140"/>
      <c r="F334" s="140"/>
    </row>
    <row r="335" ht="15" spans="1:6">
      <c r="A335" s="237" t="s">
        <v>339</v>
      </c>
      <c r="B335" s="139"/>
      <c r="C335" s="139"/>
      <c r="D335" s="139"/>
      <c r="E335" s="140"/>
      <c r="F335" s="140"/>
    </row>
    <row r="336" ht="15" spans="1:6">
      <c r="A336" s="237" t="s">
        <v>145</v>
      </c>
      <c r="B336" s="139"/>
      <c r="C336" s="139"/>
      <c r="D336" s="139"/>
      <c r="E336" s="140"/>
      <c r="F336" s="140"/>
    </row>
    <row r="337" ht="15" spans="1:6">
      <c r="A337" s="237" t="s">
        <v>340</v>
      </c>
      <c r="B337" s="139">
        <v>5</v>
      </c>
      <c r="C337" s="139">
        <v>5</v>
      </c>
      <c r="D337" s="139">
        <v>0</v>
      </c>
      <c r="E337" s="140">
        <v>0</v>
      </c>
      <c r="F337" s="140">
        <v>0</v>
      </c>
    </row>
    <row r="338" ht="15" spans="1:6">
      <c r="A338" s="237" t="s">
        <v>341</v>
      </c>
      <c r="B338" s="139">
        <f>SUM(B339:B346)</f>
        <v>5</v>
      </c>
      <c r="C338" s="139">
        <f>SUM(C339:C346)</f>
        <v>5</v>
      </c>
      <c r="D338" s="139">
        <f>SUM(D339:D346)</f>
        <v>74</v>
      </c>
      <c r="E338" s="140">
        <f>D338/C338</f>
        <v>14.8</v>
      </c>
      <c r="F338" s="140">
        <v>0.897435897435897</v>
      </c>
    </row>
    <row r="339" ht="15" spans="1:6">
      <c r="A339" s="237" t="s">
        <v>136</v>
      </c>
      <c r="B339" s="139">
        <v>0</v>
      </c>
      <c r="C339" s="139">
        <v>0</v>
      </c>
      <c r="D339" s="139">
        <v>64</v>
      </c>
      <c r="E339" s="140">
        <v>0</v>
      </c>
      <c r="F339" s="140">
        <v>0.641025641025641</v>
      </c>
    </row>
    <row r="340" ht="15" spans="1:6">
      <c r="A340" s="237" t="s">
        <v>137</v>
      </c>
      <c r="B340" s="139">
        <v>0</v>
      </c>
      <c r="C340" s="139">
        <v>0</v>
      </c>
      <c r="D340" s="139">
        <v>10</v>
      </c>
      <c r="E340" s="140">
        <v>0</v>
      </c>
      <c r="F340" s="140">
        <v>0</v>
      </c>
    </row>
    <row r="341" ht="15" spans="1:6">
      <c r="A341" s="237" t="s">
        <v>138</v>
      </c>
      <c r="B341" s="139"/>
      <c r="C341" s="139"/>
      <c r="D341" s="139"/>
      <c r="E341" s="140"/>
      <c r="F341" s="140"/>
    </row>
    <row r="342" ht="15" spans="1:6">
      <c r="A342" s="237" t="s">
        <v>342</v>
      </c>
      <c r="B342" s="139"/>
      <c r="C342" s="139"/>
      <c r="D342" s="139"/>
      <c r="E342" s="140"/>
      <c r="F342" s="140"/>
    </row>
    <row r="343" ht="15" spans="1:6">
      <c r="A343" s="237" t="s">
        <v>343</v>
      </c>
      <c r="B343" s="139"/>
      <c r="C343" s="139"/>
      <c r="D343" s="139"/>
      <c r="E343" s="140"/>
      <c r="F343" s="140"/>
    </row>
    <row r="344" ht="15" spans="1:6">
      <c r="A344" s="237" t="s">
        <v>344</v>
      </c>
      <c r="B344" s="139"/>
      <c r="C344" s="139"/>
      <c r="D344" s="139"/>
      <c r="E344" s="140"/>
      <c r="F344" s="140"/>
    </row>
    <row r="345" ht="15" spans="1:6">
      <c r="A345" s="237" t="s">
        <v>145</v>
      </c>
      <c r="B345" s="139"/>
      <c r="C345" s="139"/>
      <c r="D345" s="139"/>
      <c r="E345" s="140"/>
      <c r="F345" s="140"/>
    </row>
    <row r="346" ht="15" spans="1:6">
      <c r="A346" s="237" t="s">
        <v>345</v>
      </c>
      <c r="B346" s="139">
        <v>5</v>
      </c>
      <c r="C346" s="139">
        <v>5</v>
      </c>
      <c r="D346" s="139">
        <v>0</v>
      </c>
      <c r="E346" s="140">
        <v>0</v>
      </c>
      <c r="F346" s="140">
        <v>0</v>
      </c>
    </row>
    <row r="347" ht="15" spans="1:6">
      <c r="A347" s="237" t="s">
        <v>346</v>
      </c>
      <c r="B347" s="139">
        <f>SUM(B348:B362)</f>
        <v>836</v>
      </c>
      <c r="C347" s="139">
        <f>SUM(C348:C362)</f>
        <v>836</v>
      </c>
      <c r="D347" s="139">
        <f>SUM(D348:D362)</f>
        <v>567</v>
      </c>
      <c r="E347" s="140">
        <f>D347/C347</f>
        <v>0.67822966507177</v>
      </c>
      <c r="F347" s="140">
        <v>-0.194602272727273</v>
      </c>
    </row>
    <row r="348" ht="15" spans="1:6">
      <c r="A348" s="237" t="s">
        <v>136</v>
      </c>
      <c r="B348" s="139">
        <v>479</v>
      </c>
      <c r="C348" s="139">
        <v>479</v>
      </c>
      <c r="D348" s="139">
        <v>416</v>
      </c>
      <c r="E348" s="140">
        <f>D348/C348</f>
        <v>0.868475991649269</v>
      </c>
      <c r="F348" s="140">
        <v>0.1005291005291</v>
      </c>
    </row>
    <row r="349" ht="15" spans="1:6">
      <c r="A349" s="237" t="s">
        <v>137</v>
      </c>
      <c r="B349" s="139">
        <v>86</v>
      </c>
      <c r="C349" s="139">
        <v>86</v>
      </c>
      <c r="D349" s="139">
        <v>101</v>
      </c>
      <c r="E349" s="140">
        <f>D349/C349</f>
        <v>1.17441860465116</v>
      </c>
      <c r="F349" s="140">
        <v>-0.402366863905325</v>
      </c>
    </row>
    <row r="350" ht="15" spans="1:6">
      <c r="A350" s="237" t="s">
        <v>138</v>
      </c>
      <c r="B350" s="139">
        <v>63</v>
      </c>
      <c r="C350" s="139">
        <v>63</v>
      </c>
      <c r="D350" s="139">
        <v>0</v>
      </c>
      <c r="E350" s="140">
        <v>0</v>
      </c>
      <c r="F350" s="140">
        <v>0</v>
      </c>
    </row>
    <row r="351" ht="15" spans="1:6">
      <c r="A351" s="237" t="s">
        <v>347</v>
      </c>
      <c r="B351" s="139"/>
      <c r="C351" s="139"/>
      <c r="D351" s="139"/>
      <c r="E351" s="140"/>
      <c r="F351" s="140"/>
    </row>
    <row r="352" ht="15" spans="1:6">
      <c r="A352" s="237" t="s">
        <v>348</v>
      </c>
      <c r="B352" s="139">
        <v>16</v>
      </c>
      <c r="C352" s="139">
        <v>16</v>
      </c>
      <c r="D352" s="139">
        <v>0</v>
      </c>
      <c r="E352" s="140">
        <v>0</v>
      </c>
      <c r="F352" s="140">
        <v>0</v>
      </c>
    </row>
    <row r="353" ht="15" spans="1:6">
      <c r="A353" s="237" t="s">
        <v>349</v>
      </c>
      <c r="B353" s="139"/>
      <c r="C353" s="139"/>
      <c r="D353" s="139"/>
      <c r="E353" s="140"/>
      <c r="F353" s="140"/>
    </row>
    <row r="354" ht="15" spans="1:6">
      <c r="A354" s="237" t="s">
        <v>350</v>
      </c>
      <c r="B354" s="139">
        <v>0</v>
      </c>
      <c r="C354" s="139">
        <v>0</v>
      </c>
      <c r="D354" s="139">
        <v>7</v>
      </c>
      <c r="E354" s="140">
        <v>0</v>
      </c>
      <c r="F354" s="140">
        <v>0</v>
      </c>
    </row>
    <row r="355" ht="15" spans="1:6">
      <c r="A355" s="237" t="s">
        <v>351</v>
      </c>
      <c r="B355" s="139"/>
      <c r="C355" s="139"/>
      <c r="D355" s="139"/>
      <c r="E355" s="140"/>
      <c r="F355" s="140"/>
    </row>
    <row r="356" ht="15" spans="1:6">
      <c r="A356" s="237" t="s">
        <v>352</v>
      </c>
      <c r="B356" s="139"/>
      <c r="C356" s="139"/>
      <c r="D356" s="139"/>
      <c r="E356" s="140"/>
      <c r="F356" s="140"/>
    </row>
    <row r="357" ht="15" spans="1:6">
      <c r="A357" s="237" t="s">
        <v>353</v>
      </c>
      <c r="B357" s="139">
        <v>20</v>
      </c>
      <c r="C357" s="139">
        <v>20</v>
      </c>
      <c r="D357" s="139">
        <v>18</v>
      </c>
      <c r="E357" s="140">
        <f>D357/C357</f>
        <v>0.9</v>
      </c>
      <c r="F357" s="140">
        <v>0</v>
      </c>
    </row>
    <row r="358" ht="15" spans="1:6">
      <c r="A358" s="237" t="s">
        <v>354</v>
      </c>
      <c r="B358" s="139"/>
      <c r="C358" s="139"/>
      <c r="D358" s="139"/>
      <c r="E358" s="140"/>
      <c r="F358" s="140"/>
    </row>
    <row r="359" ht="15" spans="1:6">
      <c r="A359" s="237" t="s">
        <v>355</v>
      </c>
      <c r="B359" s="139">
        <v>0</v>
      </c>
      <c r="C359" s="139">
        <v>0</v>
      </c>
      <c r="D359" s="139">
        <v>7</v>
      </c>
      <c r="E359" s="140">
        <v>0</v>
      </c>
      <c r="F359" s="140">
        <v>-0.955414012738854</v>
      </c>
    </row>
    <row r="360" ht="15" spans="1:6">
      <c r="A360" s="237" t="s">
        <v>177</v>
      </c>
      <c r="B360" s="139"/>
      <c r="C360" s="139"/>
      <c r="D360" s="139"/>
      <c r="E360" s="140"/>
      <c r="F360" s="140"/>
    </row>
    <row r="361" ht="15" spans="1:6">
      <c r="A361" s="237" t="s">
        <v>145</v>
      </c>
      <c r="B361" s="139"/>
      <c r="C361" s="139"/>
      <c r="D361" s="139"/>
      <c r="E361" s="140"/>
      <c r="F361" s="140"/>
    </row>
    <row r="362" ht="15" spans="1:6">
      <c r="A362" s="237" t="s">
        <v>356</v>
      </c>
      <c r="B362" s="139">
        <v>172</v>
      </c>
      <c r="C362" s="139">
        <v>172</v>
      </c>
      <c r="D362" s="139">
        <v>18</v>
      </c>
      <c r="E362" s="140">
        <f>D362/C362</f>
        <v>0.104651162790698</v>
      </c>
      <c r="F362" s="140">
        <v>0</v>
      </c>
    </row>
    <row r="363" ht="15" spans="1:6">
      <c r="A363" s="237" t="s">
        <v>357</v>
      </c>
      <c r="B363" s="139"/>
      <c r="C363" s="139"/>
      <c r="D363" s="139"/>
      <c r="E363" s="140"/>
      <c r="F363" s="140"/>
    </row>
    <row r="364" ht="15" spans="1:6">
      <c r="A364" s="237" t="s">
        <v>136</v>
      </c>
      <c r="B364" s="139"/>
      <c r="C364" s="139"/>
      <c r="D364" s="139"/>
      <c r="E364" s="140"/>
      <c r="F364" s="140"/>
    </row>
    <row r="365" ht="15" spans="1:6">
      <c r="A365" s="237" t="s">
        <v>137</v>
      </c>
      <c r="B365" s="139"/>
      <c r="C365" s="139"/>
      <c r="D365" s="139"/>
      <c r="E365" s="140"/>
      <c r="F365" s="140"/>
    </row>
    <row r="366" ht="15" spans="1:6">
      <c r="A366" s="237" t="s">
        <v>138</v>
      </c>
      <c r="B366" s="139"/>
      <c r="C366" s="139"/>
      <c r="D366" s="139"/>
      <c r="E366" s="140"/>
      <c r="F366" s="140"/>
    </row>
    <row r="367" ht="15" spans="1:6">
      <c r="A367" s="237" t="s">
        <v>358</v>
      </c>
      <c r="B367" s="139"/>
      <c r="C367" s="139"/>
      <c r="D367" s="139"/>
      <c r="E367" s="140"/>
      <c r="F367" s="140"/>
    </row>
    <row r="368" ht="15" spans="1:6">
      <c r="A368" s="237" t="s">
        <v>359</v>
      </c>
      <c r="B368" s="139"/>
      <c r="C368" s="139"/>
      <c r="D368" s="139"/>
      <c r="E368" s="140"/>
      <c r="F368" s="140"/>
    </row>
    <row r="369" ht="15" spans="1:6">
      <c r="A369" s="237" t="s">
        <v>360</v>
      </c>
      <c r="B369" s="139"/>
      <c r="C369" s="139"/>
      <c r="D369" s="139"/>
      <c r="E369" s="140"/>
      <c r="F369" s="140"/>
    </row>
    <row r="370" ht="15" spans="1:6">
      <c r="A370" s="237" t="s">
        <v>177</v>
      </c>
      <c r="B370" s="139"/>
      <c r="C370" s="139"/>
      <c r="D370" s="139"/>
      <c r="E370" s="140"/>
      <c r="F370" s="140"/>
    </row>
    <row r="371" ht="15" spans="1:6">
      <c r="A371" s="237" t="s">
        <v>145</v>
      </c>
      <c r="B371" s="139"/>
      <c r="C371" s="139"/>
      <c r="D371" s="139"/>
      <c r="E371" s="140"/>
      <c r="F371" s="140"/>
    </row>
    <row r="372" ht="15" spans="1:6">
      <c r="A372" s="237" t="s">
        <v>361</v>
      </c>
      <c r="B372" s="139"/>
      <c r="C372" s="139"/>
      <c r="D372" s="139"/>
      <c r="E372" s="140"/>
      <c r="F372" s="140"/>
    </row>
    <row r="373" ht="15" spans="1:6">
      <c r="A373" s="237" t="s">
        <v>362</v>
      </c>
      <c r="B373" s="139"/>
      <c r="C373" s="139"/>
      <c r="D373" s="139"/>
      <c r="E373" s="140"/>
      <c r="F373" s="140"/>
    </row>
    <row r="374" ht="15" spans="1:6">
      <c r="A374" s="237" t="s">
        <v>136</v>
      </c>
      <c r="B374" s="139"/>
      <c r="C374" s="139"/>
      <c r="D374" s="139"/>
      <c r="E374" s="140"/>
      <c r="F374" s="140"/>
    </row>
    <row r="375" ht="15" spans="1:6">
      <c r="A375" s="237" t="s">
        <v>137</v>
      </c>
      <c r="B375" s="139"/>
      <c r="C375" s="139"/>
      <c r="D375" s="139"/>
      <c r="E375" s="140"/>
      <c r="F375" s="140"/>
    </row>
    <row r="376" ht="15" spans="1:6">
      <c r="A376" s="237" t="s">
        <v>138</v>
      </c>
      <c r="B376" s="139"/>
      <c r="C376" s="139"/>
      <c r="D376" s="139"/>
      <c r="E376" s="140"/>
      <c r="F376" s="140"/>
    </row>
    <row r="377" ht="15" spans="1:6">
      <c r="A377" s="237" t="s">
        <v>363</v>
      </c>
      <c r="B377" s="139"/>
      <c r="C377" s="139"/>
      <c r="D377" s="139"/>
      <c r="E377" s="140"/>
      <c r="F377" s="140"/>
    </row>
    <row r="378" ht="15" spans="1:6">
      <c r="A378" s="237" t="s">
        <v>364</v>
      </c>
      <c r="B378" s="139"/>
      <c r="C378" s="139"/>
      <c r="D378" s="139"/>
      <c r="E378" s="140"/>
      <c r="F378" s="140"/>
    </row>
    <row r="379" ht="15" spans="1:6">
      <c r="A379" s="237" t="s">
        <v>365</v>
      </c>
      <c r="B379" s="139"/>
      <c r="C379" s="139"/>
      <c r="D379" s="139"/>
      <c r="E379" s="140"/>
      <c r="F379" s="140"/>
    </row>
    <row r="380" ht="15" spans="1:6">
      <c r="A380" s="237" t="s">
        <v>177</v>
      </c>
      <c r="B380" s="139"/>
      <c r="C380" s="139"/>
      <c r="D380" s="139"/>
      <c r="E380" s="140"/>
      <c r="F380" s="140"/>
    </row>
    <row r="381" ht="15" spans="1:6">
      <c r="A381" s="237" t="s">
        <v>145</v>
      </c>
      <c r="B381" s="139"/>
      <c r="C381" s="139"/>
      <c r="D381" s="139"/>
      <c r="E381" s="140"/>
      <c r="F381" s="140"/>
    </row>
    <row r="382" ht="15" spans="1:6">
      <c r="A382" s="237" t="s">
        <v>366</v>
      </c>
      <c r="B382" s="139"/>
      <c r="C382" s="139"/>
      <c r="D382" s="139"/>
      <c r="E382" s="140"/>
      <c r="F382" s="140"/>
    </row>
    <row r="383" ht="15" spans="1:6">
      <c r="A383" s="237" t="s">
        <v>367</v>
      </c>
      <c r="B383" s="139"/>
      <c r="C383" s="139"/>
      <c r="D383" s="139"/>
      <c r="E383" s="140"/>
      <c r="F383" s="140"/>
    </row>
    <row r="384" ht="15" spans="1:6">
      <c r="A384" s="237" t="s">
        <v>136</v>
      </c>
      <c r="B384" s="139"/>
      <c r="C384" s="139"/>
      <c r="D384" s="139"/>
      <c r="E384" s="140"/>
      <c r="F384" s="140"/>
    </row>
    <row r="385" ht="15" spans="1:6">
      <c r="A385" s="237" t="s">
        <v>137</v>
      </c>
      <c r="B385" s="139"/>
      <c r="C385" s="139"/>
      <c r="D385" s="139"/>
      <c r="E385" s="140"/>
      <c r="F385" s="140"/>
    </row>
    <row r="386" ht="15" spans="1:6">
      <c r="A386" s="237" t="s">
        <v>138</v>
      </c>
      <c r="B386" s="139"/>
      <c r="C386" s="139"/>
      <c r="D386" s="139"/>
      <c r="E386" s="140"/>
      <c r="F386" s="140"/>
    </row>
    <row r="387" ht="15" spans="1:6">
      <c r="A387" s="237" t="s">
        <v>368</v>
      </c>
      <c r="B387" s="139"/>
      <c r="C387" s="139"/>
      <c r="D387" s="139"/>
      <c r="E387" s="140"/>
      <c r="F387" s="140"/>
    </row>
    <row r="388" ht="15" spans="1:6">
      <c r="A388" s="237" t="s">
        <v>369</v>
      </c>
      <c r="B388" s="139"/>
      <c r="C388" s="139"/>
      <c r="D388" s="139"/>
      <c r="E388" s="140"/>
      <c r="F388" s="140"/>
    </row>
    <row r="389" ht="15" spans="1:6">
      <c r="A389" s="237" t="s">
        <v>145</v>
      </c>
      <c r="B389" s="139"/>
      <c r="C389" s="139"/>
      <c r="D389" s="139"/>
      <c r="E389" s="140"/>
      <c r="F389" s="140"/>
    </row>
    <row r="390" ht="15" spans="1:6">
      <c r="A390" s="237" t="s">
        <v>370</v>
      </c>
      <c r="B390" s="139"/>
      <c r="C390" s="139"/>
      <c r="D390" s="139"/>
      <c r="E390" s="140"/>
      <c r="F390" s="140"/>
    </row>
    <row r="391" ht="15" spans="1:6">
      <c r="A391" s="237" t="s">
        <v>371</v>
      </c>
      <c r="B391" s="139"/>
      <c r="C391" s="139"/>
      <c r="D391" s="139"/>
      <c r="E391" s="140"/>
      <c r="F391" s="140"/>
    </row>
    <row r="392" ht="15" spans="1:6">
      <c r="A392" s="237" t="s">
        <v>136</v>
      </c>
      <c r="B392" s="139"/>
      <c r="C392" s="139"/>
      <c r="D392" s="139"/>
      <c r="E392" s="140"/>
      <c r="F392" s="140"/>
    </row>
    <row r="393" ht="15" spans="1:6">
      <c r="A393" s="237" t="s">
        <v>137</v>
      </c>
      <c r="B393" s="139"/>
      <c r="C393" s="139"/>
      <c r="D393" s="139"/>
      <c r="E393" s="140"/>
      <c r="F393" s="140"/>
    </row>
    <row r="394" ht="15" spans="1:6">
      <c r="A394" s="237" t="s">
        <v>177</v>
      </c>
      <c r="B394" s="139"/>
      <c r="C394" s="139"/>
      <c r="D394" s="139"/>
      <c r="E394" s="140"/>
      <c r="F394" s="140"/>
    </row>
    <row r="395" ht="15" spans="1:6">
      <c r="A395" s="237" t="s">
        <v>372</v>
      </c>
      <c r="B395" s="139"/>
      <c r="C395" s="139"/>
      <c r="D395" s="139"/>
      <c r="E395" s="140"/>
      <c r="F395" s="140"/>
    </row>
    <row r="396" ht="15" spans="1:6">
      <c r="A396" s="237" t="s">
        <v>373</v>
      </c>
      <c r="B396" s="139"/>
      <c r="C396" s="139"/>
      <c r="D396" s="139"/>
      <c r="E396" s="140"/>
      <c r="F396" s="140"/>
    </row>
    <row r="397" ht="15" spans="1:6">
      <c r="A397" s="237" t="s">
        <v>374</v>
      </c>
      <c r="B397" s="139">
        <f>B398</f>
        <v>519</v>
      </c>
      <c r="C397" s="139">
        <f>C398</f>
        <v>519</v>
      </c>
      <c r="D397" s="139">
        <v>0</v>
      </c>
      <c r="E397" s="140">
        <v>0</v>
      </c>
      <c r="F397" s="140">
        <v>-1</v>
      </c>
    </row>
    <row r="398" ht="15" spans="1:6">
      <c r="A398" s="237" t="s">
        <v>375</v>
      </c>
      <c r="B398" s="139">
        <v>519</v>
      </c>
      <c r="C398" s="139">
        <v>519</v>
      </c>
      <c r="D398" s="139">
        <v>0</v>
      </c>
      <c r="E398" s="140">
        <v>0</v>
      </c>
      <c r="F398" s="140">
        <v>-1</v>
      </c>
    </row>
    <row r="399" ht="14.25" spans="1:6">
      <c r="A399" s="236" t="s">
        <v>376</v>
      </c>
      <c r="B399" s="150">
        <f>SUM(B400,B405,B414,B420,B426,B430,B434,B438,B444,B451)</f>
        <v>60128</v>
      </c>
      <c r="C399" s="150">
        <f>SUM(C400,C405,C414,C420,C426,C430,C434,C438,C444,C451)</f>
        <v>67000</v>
      </c>
      <c r="D399" s="150">
        <f>SUM(D400,D405,D414,D420,D426,D430,D434,D438,D444,D451)</f>
        <v>67620</v>
      </c>
      <c r="E399" s="151">
        <f>D399/C399</f>
        <v>1.00925373134328</v>
      </c>
      <c r="F399" s="151">
        <v>0.0403076923076924</v>
      </c>
    </row>
    <row r="400" ht="15" spans="1:6">
      <c r="A400" s="237" t="s">
        <v>377</v>
      </c>
      <c r="B400" s="139">
        <f>SUM(B401:B404)</f>
        <v>2174</v>
      </c>
      <c r="C400" s="139">
        <f>SUM(C401:C404)</f>
        <v>7174</v>
      </c>
      <c r="D400" s="139">
        <f>SUM(D401:D404)</f>
        <v>7104</v>
      </c>
      <c r="E400" s="140">
        <f>D400/C400</f>
        <v>0.990242542514636</v>
      </c>
      <c r="F400" s="140">
        <v>-0.0662460567823344</v>
      </c>
    </row>
    <row r="401" ht="15" spans="1:6">
      <c r="A401" s="237" t="s">
        <v>136</v>
      </c>
      <c r="B401" s="139">
        <v>1735</v>
      </c>
      <c r="C401" s="139">
        <v>1735</v>
      </c>
      <c r="D401" s="139">
        <v>1331</v>
      </c>
      <c r="E401" s="140">
        <f>D401/C401</f>
        <v>0.767146974063401</v>
      </c>
      <c r="F401" s="140">
        <v>-0.0626760563380282</v>
      </c>
    </row>
    <row r="402" ht="15" spans="1:6">
      <c r="A402" s="237" t="s">
        <v>137</v>
      </c>
      <c r="B402" s="139">
        <v>126</v>
      </c>
      <c r="C402" s="139">
        <v>2126</v>
      </c>
      <c r="D402" s="139">
        <v>2591</v>
      </c>
      <c r="E402" s="140">
        <f>D402/C402</f>
        <v>1.21872060206961</v>
      </c>
      <c r="F402" s="140">
        <v>-0.023369770071617</v>
      </c>
    </row>
    <row r="403" ht="15" spans="1:6">
      <c r="A403" s="237" t="s">
        <v>138</v>
      </c>
      <c r="B403" s="139">
        <v>0</v>
      </c>
      <c r="C403" s="139">
        <v>0</v>
      </c>
      <c r="D403" s="139">
        <v>130</v>
      </c>
      <c r="E403" s="140">
        <v>0</v>
      </c>
      <c r="F403" s="140">
        <v>0</v>
      </c>
    </row>
    <row r="404" ht="15" spans="1:6">
      <c r="A404" s="237" t="s">
        <v>378</v>
      </c>
      <c r="B404" s="139">
        <v>313</v>
      </c>
      <c r="C404" s="139">
        <v>3313</v>
      </c>
      <c r="D404" s="139">
        <v>3052</v>
      </c>
      <c r="E404" s="140">
        <f t="shared" ref="E404:E409" si="0">D404/C404</f>
        <v>0.921219438575309</v>
      </c>
      <c r="F404" s="140">
        <v>-0.136633663366337</v>
      </c>
    </row>
    <row r="405" ht="15" spans="1:6">
      <c r="A405" s="237" t="s">
        <v>379</v>
      </c>
      <c r="B405" s="139">
        <f>SUM(B406:B413)</f>
        <v>55290</v>
      </c>
      <c r="C405" s="139">
        <f>SUM(C406:C413)</f>
        <v>55762</v>
      </c>
      <c r="D405" s="139">
        <f>SUM(D406:D413)</f>
        <v>53977</v>
      </c>
      <c r="E405" s="140">
        <f t="shared" si="0"/>
        <v>0.967988953050465</v>
      </c>
      <c r="F405" s="140">
        <v>0.0568184043073912</v>
      </c>
    </row>
    <row r="406" ht="15" spans="1:6">
      <c r="A406" s="237" t="s">
        <v>380</v>
      </c>
      <c r="B406" s="139">
        <v>5579</v>
      </c>
      <c r="C406" s="139">
        <v>5579</v>
      </c>
      <c r="D406" s="139">
        <v>4434</v>
      </c>
      <c r="E406" s="140">
        <f t="shared" si="0"/>
        <v>0.794766087112386</v>
      </c>
      <c r="F406" s="140">
        <v>1.34976152623211</v>
      </c>
    </row>
    <row r="407" ht="15" spans="1:6">
      <c r="A407" s="237" t="s">
        <v>381</v>
      </c>
      <c r="B407" s="139">
        <v>16492</v>
      </c>
      <c r="C407" s="139">
        <v>16492</v>
      </c>
      <c r="D407" s="139">
        <v>13377</v>
      </c>
      <c r="E407" s="140">
        <f t="shared" si="0"/>
        <v>0.811120543293718</v>
      </c>
      <c r="F407" s="140">
        <v>0.138080653394589</v>
      </c>
    </row>
    <row r="408" ht="15" spans="1:6">
      <c r="A408" s="237" t="s">
        <v>382</v>
      </c>
      <c r="B408" s="139">
        <v>16385</v>
      </c>
      <c r="C408" s="139">
        <v>16385</v>
      </c>
      <c r="D408" s="139">
        <v>15700</v>
      </c>
      <c r="E408" s="140">
        <f t="shared" si="0"/>
        <v>0.958193469636863</v>
      </c>
      <c r="F408" s="140">
        <v>-0.149880875027074</v>
      </c>
    </row>
    <row r="409" ht="15" spans="1:6">
      <c r="A409" s="237" t="s">
        <v>383</v>
      </c>
      <c r="B409" s="139">
        <v>8563</v>
      </c>
      <c r="C409" s="139">
        <v>8563</v>
      </c>
      <c r="D409" s="139">
        <v>11438</v>
      </c>
      <c r="E409" s="140">
        <f t="shared" si="0"/>
        <v>1.33574681770408</v>
      </c>
      <c r="F409" s="140">
        <v>0.113729308666018</v>
      </c>
    </row>
    <row r="410" ht="15" spans="1:6">
      <c r="A410" s="237" t="s">
        <v>384</v>
      </c>
      <c r="B410" s="139">
        <v>0</v>
      </c>
      <c r="C410" s="139">
        <v>0</v>
      </c>
      <c r="D410" s="139">
        <v>24</v>
      </c>
      <c r="E410" s="140">
        <v>0</v>
      </c>
      <c r="F410" s="140">
        <v>-0.894273127753304</v>
      </c>
    </row>
    <row r="411" ht="15" spans="1:6">
      <c r="A411" s="237" t="s">
        <v>385</v>
      </c>
      <c r="B411" s="139"/>
      <c r="C411" s="139"/>
      <c r="D411" s="139"/>
      <c r="E411" s="140"/>
      <c r="F411" s="140"/>
    </row>
    <row r="412" ht="15" spans="1:6">
      <c r="A412" s="237" t="s">
        <v>386</v>
      </c>
      <c r="B412" s="139"/>
      <c r="C412" s="139"/>
      <c r="D412" s="139"/>
      <c r="E412" s="140"/>
      <c r="F412" s="140"/>
    </row>
    <row r="413" ht="15" spans="1:6">
      <c r="A413" s="237" t="s">
        <v>387</v>
      </c>
      <c r="B413" s="139">
        <v>8271</v>
      </c>
      <c r="C413" s="139">
        <v>8743</v>
      </c>
      <c r="D413" s="139">
        <v>9004</v>
      </c>
      <c r="E413" s="140">
        <f>D413/C413</f>
        <v>1.02985245339128</v>
      </c>
      <c r="F413" s="140">
        <v>0.0631715668910142</v>
      </c>
    </row>
    <row r="414" ht="15" spans="1:6">
      <c r="A414" s="237" t="s">
        <v>388</v>
      </c>
      <c r="B414" s="139">
        <f>SUM(B415:B419)</f>
        <v>2404</v>
      </c>
      <c r="C414" s="139">
        <f>SUM(C415:C419)</f>
        <v>2404</v>
      </c>
      <c r="D414" s="139">
        <f>SUM(D415:D418)</f>
        <v>1195</v>
      </c>
      <c r="E414" s="140">
        <f>D414/C414</f>
        <v>0.497088186356073</v>
      </c>
      <c r="F414" s="140">
        <v>0.0152931180968565</v>
      </c>
    </row>
    <row r="415" ht="15" spans="1:6">
      <c r="A415" s="237" t="s">
        <v>389</v>
      </c>
      <c r="B415" s="139"/>
      <c r="C415" s="139"/>
      <c r="D415" s="139"/>
      <c r="E415" s="140"/>
      <c r="F415" s="140"/>
    </row>
    <row r="416" ht="15" spans="1:6">
      <c r="A416" s="237" t="s">
        <v>390</v>
      </c>
      <c r="B416" s="139">
        <v>2404</v>
      </c>
      <c r="C416" s="139">
        <v>2404</v>
      </c>
      <c r="D416" s="139">
        <v>1059</v>
      </c>
      <c r="E416" s="140">
        <f>D416/C416</f>
        <v>0.440515806988353</v>
      </c>
      <c r="F416" s="140">
        <v>-0.100254885301614</v>
      </c>
    </row>
    <row r="417" ht="15" spans="1:6">
      <c r="A417" s="237" t="s">
        <v>391</v>
      </c>
      <c r="B417" s="139"/>
      <c r="C417" s="139"/>
      <c r="D417" s="139"/>
      <c r="E417" s="140"/>
      <c r="F417" s="140"/>
    </row>
    <row r="418" ht="15" spans="1:6">
      <c r="A418" s="237" t="s">
        <v>392</v>
      </c>
      <c r="B418" s="139">
        <v>0</v>
      </c>
      <c r="C418" s="139">
        <v>0</v>
      </c>
      <c r="D418" s="139">
        <v>136</v>
      </c>
      <c r="E418" s="140">
        <v>0</v>
      </c>
      <c r="F418" s="140">
        <v>0</v>
      </c>
    </row>
    <row r="419" ht="15" spans="1:6">
      <c r="A419" s="237" t="s">
        <v>393</v>
      </c>
      <c r="B419" s="139"/>
      <c r="C419" s="139"/>
      <c r="D419" s="139"/>
      <c r="E419" s="140"/>
      <c r="F419" s="140"/>
    </row>
    <row r="420" ht="15" spans="1:6">
      <c r="A420" s="237" t="s">
        <v>394</v>
      </c>
      <c r="B420" s="139">
        <v>0</v>
      </c>
      <c r="C420" s="139">
        <v>0</v>
      </c>
      <c r="D420" s="139">
        <f>SUM(D421:D425)</f>
        <v>5</v>
      </c>
      <c r="E420" s="140">
        <v>0</v>
      </c>
      <c r="F420" s="140">
        <v>0</v>
      </c>
    </row>
    <row r="421" ht="15" spans="1:6">
      <c r="A421" s="237" t="s">
        <v>395</v>
      </c>
      <c r="B421" s="139"/>
      <c r="C421" s="139"/>
      <c r="D421" s="139"/>
      <c r="E421" s="140"/>
      <c r="F421" s="140"/>
    </row>
    <row r="422" ht="15" spans="1:6">
      <c r="A422" s="237" t="s">
        <v>396</v>
      </c>
      <c r="B422" s="139"/>
      <c r="C422" s="139"/>
      <c r="D422" s="139"/>
      <c r="E422" s="140"/>
      <c r="F422" s="140"/>
    </row>
    <row r="423" ht="15" spans="1:6">
      <c r="A423" s="237" t="s">
        <v>397</v>
      </c>
      <c r="B423" s="139"/>
      <c r="C423" s="139"/>
      <c r="D423" s="139"/>
      <c r="E423" s="140"/>
      <c r="F423" s="140"/>
    </row>
    <row r="424" ht="15" spans="1:6">
      <c r="A424" s="237" t="s">
        <v>398</v>
      </c>
      <c r="B424" s="139"/>
      <c r="C424" s="139"/>
      <c r="D424" s="139"/>
      <c r="E424" s="140"/>
      <c r="F424" s="140"/>
    </row>
    <row r="425" ht="15" spans="1:6">
      <c r="A425" s="237" t="s">
        <v>399</v>
      </c>
      <c r="B425" s="139">
        <v>0</v>
      </c>
      <c r="C425" s="139">
        <v>0</v>
      </c>
      <c r="D425" s="139">
        <v>5</v>
      </c>
      <c r="E425" s="140">
        <v>0</v>
      </c>
      <c r="F425" s="140">
        <v>0</v>
      </c>
    </row>
    <row r="426" ht="15" spans="1:6">
      <c r="A426" s="237" t="s">
        <v>400</v>
      </c>
      <c r="B426" s="139"/>
      <c r="C426" s="139"/>
      <c r="D426" s="139"/>
      <c r="E426" s="140"/>
      <c r="F426" s="140"/>
    </row>
    <row r="427" ht="15" spans="1:6">
      <c r="A427" s="237" t="s">
        <v>401</v>
      </c>
      <c r="B427" s="139"/>
      <c r="C427" s="139"/>
      <c r="D427" s="139"/>
      <c r="E427" s="140"/>
      <c r="F427" s="140"/>
    </row>
    <row r="428" ht="15" spans="1:6">
      <c r="A428" s="237" t="s">
        <v>402</v>
      </c>
      <c r="B428" s="139"/>
      <c r="C428" s="139"/>
      <c r="D428" s="139"/>
      <c r="E428" s="140"/>
      <c r="F428" s="140"/>
    </row>
    <row r="429" ht="15" spans="1:6">
      <c r="A429" s="237" t="s">
        <v>403</v>
      </c>
      <c r="B429" s="139"/>
      <c r="C429" s="139"/>
      <c r="D429" s="139"/>
      <c r="E429" s="140"/>
      <c r="F429" s="140"/>
    </row>
    <row r="430" ht="15" spans="1:6">
      <c r="A430" s="237" t="s">
        <v>404</v>
      </c>
      <c r="B430" s="139"/>
      <c r="C430" s="139"/>
      <c r="D430" s="139"/>
      <c r="E430" s="140"/>
      <c r="F430" s="140"/>
    </row>
    <row r="431" ht="15" spans="1:6">
      <c r="A431" s="237" t="s">
        <v>405</v>
      </c>
      <c r="B431" s="139"/>
      <c r="C431" s="139"/>
      <c r="D431" s="139"/>
      <c r="E431" s="140"/>
      <c r="F431" s="140"/>
    </row>
    <row r="432" ht="15" spans="1:6">
      <c r="A432" s="237" t="s">
        <v>406</v>
      </c>
      <c r="B432" s="139"/>
      <c r="C432" s="139"/>
      <c r="D432" s="139"/>
      <c r="E432" s="140"/>
      <c r="F432" s="140"/>
    </row>
    <row r="433" ht="15" spans="1:6">
      <c r="A433" s="237" t="s">
        <v>407</v>
      </c>
      <c r="B433" s="139"/>
      <c r="C433" s="139"/>
      <c r="D433" s="139"/>
      <c r="E433" s="140"/>
      <c r="F433" s="140"/>
    </row>
    <row r="434" ht="15" spans="1:6">
      <c r="A434" s="237" t="s">
        <v>408</v>
      </c>
      <c r="B434" s="139"/>
      <c r="C434" s="139"/>
      <c r="D434" s="139"/>
      <c r="E434" s="140"/>
      <c r="F434" s="140"/>
    </row>
    <row r="435" ht="15" spans="1:6">
      <c r="A435" s="237" t="s">
        <v>409</v>
      </c>
      <c r="B435" s="139"/>
      <c r="C435" s="139"/>
      <c r="D435" s="139"/>
      <c r="E435" s="140"/>
      <c r="F435" s="140"/>
    </row>
    <row r="436" ht="15" spans="1:6">
      <c r="A436" s="237" t="s">
        <v>410</v>
      </c>
      <c r="B436" s="139"/>
      <c r="C436" s="139"/>
      <c r="D436" s="139"/>
      <c r="E436" s="140"/>
      <c r="F436" s="140"/>
    </row>
    <row r="437" ht="15" spans="1:6">
      <c r="A437" s="237" t="s">
        <v>411</v>
      </c>
      <c r="B437" s="139"/>
      <c r="C437" s="139"/>
      <c r="D437" s="139"/>
      <c r="E437" s="140"/>
      <c r="F437" s="140"/>
    </row>
    <row r="438" ht="15" spans="1:6">
      <c r="A438" s="237" t="s">
        <v>412</v>
      </c>
      <c r="B438" s="139">
        <f>SUM(B439:B443)</f>
        <v>260</v>
      </c>
      <c r="C438" s="139">
        <f>SUM(C439:C443)</f>
        <v>260</v>
      </c>
      <c r="D438" s="139">
        <f>SUM(D439:D443)</f>
        <v>457</v>
      </c>
      <c r="E438" s="140">
        <f>D438/C438</f>
        <v>1.75769230769231</v>
      </c>
      <c r="F438" s="140">
        <v>-0.117760617760618</v>
      </c>
    </row>
    <row r="439" ht="15" spans="1:6">
      <c r="A439" s="237" t="s">
        <v>413</v>
      </c>
      <c r="B439" s="139">
        <v>150</v>
      </c>
      <c r="C439" s="139">
        <v>150</v>
      </c>
      <c r="D439" s="139">
        <v>223</v>
      </c>
      <c r="E439" s="140">
        <f>D439/C439</f>
        <v>1.48666666666667</v>
      </c>
      <c r="F439" s="140">
        <v>1.00900900900901</v>
      </c>
    </row>
    <row r="440" ht="15" spans="1:6">
      <c r="A440" s="237" t="s">
        <v>414</v>
      </c>
      <c r="B440" s="139">
        <v>100</v>
      </c>
      <c r="C440" s="139">
        <v>100</v>
      </c>
      <c r="D440" s="139">
        <v>212</v>
      </c>
      <c r="E440" s="140">
        <f>D440/C440</f>
        <v>2.12</v>
      </c>
      <c r="F440" s="140">
        <v>-0.447916666666667</v>
      </c>
    </row>
    <row r="441" ht="15" spans="1:6">
      <c r="A441" s="237" t="s">
        <v>415</v>
      </c>
      <c r="B441" s="139">
        <v>10</v>
      </c>
      <c r="C441" s="139">
        <v>10</v>
      </c>
      <c r="D441" s="139">
        <v>0</v>
      </c>
      <c r="E441" s="140">
        <v>0</v>
      </c>
      <c r="F441" s="140">
        <v>-1</v>
      </c>
    </row>
    <row r="442" ht="15" spans="1:6">
      <c r="A442" s="237" t="s">
        <v>416</v>
      </c>
      <c r="B442" s="139"/>
      <c r="C442" s="139"/>
      <c r="D442" s="139"/>
      <c r="E442" s="140"/>
      <c r="F442" s="140"/>
    </row>
    <row r="443" ht="15" spans="1:6">
      <c r="A443" s="237" t="s">
        <v>417</v>
      </c>
      <c r="B443" s="139">
        <v>0</v>
      </c>
      <c r="C443" s="139">
        <v>0</v>
      </c>
      <c r="D443" s="139">
        <v>22</v>
      </c>
      <c r="E443" s="140">
        <v>0</v>
      </c>
      <c r="F443" s="140">
        <v>0.294117647058824</v>
      </c>
    </row>
    <row r="444" ht="15" spans="1:6">
      <c r="A444" s="237" t="s">
        <v>418</v>
      </c>
      <c r="B444" s="139">
        <v>0</v>
      </c>
      <c r="C444" s="139">
        <f>SUM(C445:C450)</f>
        <v>1400</v>
      </c>
      <c r="D444" s="139">
        <f>SUM(D445:D450)</f>
        <v>1410</v>
      </c>
      <c r="E444" s="140">
        <f>D444/C444</f>
        <v>1.00714285714286</v>
      </c>
      <c r="F444" s="140">
        <v>-0.0472972972972973</v>
      </c>
    </row>
    <row r="445" ht="15" spans="1:6">
      <c r="A445" s="237" t="s">
        <v>419</v>
      </c>
      <c r="B445" s="139"/>
      <c r="C445" s="139"/>
      <c r="D445" s="139"/>
      <c r="E445" s="140"/>
      <c r="F445" s="140"/>
    </row>
    <row r="446" ht="15" spans="1:6">
      <c r="A446" s="237" t="s">
        <v>420</v>
      </c>
      <c r="B446" s="139">
        <v>0</v>
      </c>
      <c r="C446" s="139">
        <v>800</v>
      </c>
      <c r="D446" s="139">
        <v>846</v>
      </c>
      <c r="E446" s="140">
        <f>D446/C446</f>
        <v>1.0575</v>
      </c>
      <c r="F446" s="140">
        <v>-0.0472972972972973</v>
      </c>
    </row>
    <row r="447" ht="15" spans="1:6">
      <c r="A447" s="237" t="s">
        <v>421</v>
      </c>
      <c r="B447" s="139"/>
      <c r="C447" s="139"/>
      <c r="D447" s="139"/>
      <c r="E447" s="140"/>
      <c r="F447" s="140"/>
    </row>
    <row r="448" ht="15" spans="1:6">
      <c r="A448" s="237" t="s">
        <v>422</v>
      </c>
      <c r="B448" s="139"/>
      <c r="C448" s="139"/>
      <c r="D448" s="139"/>
      <c r="E448" s="140"/>
      <c r="F448" s="140"/>
    </row>
    <row r="449" ht="15" spans="1:6">
      <c r="A449" s="237" t="s">
        <v>423</v>
      </c>
      <c r="B449" s="139"/>
      <c r="C449" s="139"/>
      <c r="D449" s="139"/>
      <c r="E449" s="140"/>
      <c r="F449" s="140"/>
    </row>
    <row r="450" ht="15" spans="1:6">
      <c r="A450" s="237" t="s">
        <v>424</v>
      </c>
      <c r="B450" s="139">
        <v>0</v>
      </c>
      <c r="C450" s="139">
        <v>600</v>
      </c>
      <c r="D450" s="139">
        <v>564</v>
      </c>
      <c r="E450" s="140">
        <f>D450/C450</f>
        <v>0.94</v>
      </c>
      <c r="F450" s="140">
        <v>-0.0472972972972973</v>
      </c>
    </row>
    <row r="451" ht="15" spans="1:6">
      <c r="A451" s="237" t="s">
        <v>425</v>
      </c>
      <c r="B451" s="139">
        <v>0</v>
      </c>
      <c r="C451" s="139">
        <v>0</v>
      </c>
      <c r="D451" s="139">
        <f>D452</f>
        <v>3472</v>
      </c>
      <c r="E451" s="140">
        <v>0</v>
      </c>
      <c r="F451" s="140">
        <v>0.105028644175684</v>
      </c>
    </row>
    <row r="452" ht="15" spans="1:6">
      <c r="A452" s="237" t="s">
        <v>426</v>
      </c>
      <c r="B452" s="139">
        <v>0</v>
      </c>
      <c r="C452" s="139">
        <v>0</v>
      </c>
      <c r="D452" s="139">
        <v>3472</v>
      </c>
      <c r="E452" s="140">
        <v>0</v>
      </c>
      <c r="F452" s="140">
        <v>0.105028644175684</v>
      </c>
    </row>
    <row r="453" ht="14.25" spans="1:6">
      <c r="A453" s="236" t="s">
        <v>427</v>
      </c>
      <c r="B453" s="150">
        <f>SUM(B454,B459,B468,B474,B480,B485,B490,B497,B501,B505)</f>
        <v>2780</v>
      </c>
      <c r="C453" s="150">
        <f>SUM(C454,C459,C468,C474,C480,C485,C490,C497,C501,C505)</f>
        <v>7500</v>
      </c>
      <c r="D453" s="150">
        <f>SUM(D454,D459,D468,D474,D480,D485,D490,D497,D501,D505)</f>
        <v>5887</v>
      </c>
      <c r="E453" s="151">
        <f>D453/C453</f>
        <v>0.784933333333333</v>
      </c>
      <c r="F453" s="151">
        <v>0.460794044665013</v>
      </c>
    </row>
    <row r="454" ht="15" spans="1:6">
      <c r="A454" s="237" t="s">
        <v>428</v>
      </c>
      <c r="B454" s="139">
        <f>SUM(B455:B458)</f>
        <v>304</v>
      </c>
      <c r="C454" s="139">
        <f>SUM(C455:C458)</f>
        <v>3304</v>
      </c>
      <c r="D454" s="139">
        <f>SUM(D455:D458)</f>
        <v>2542</v>
      </c>
      <c r="E454" s="140">
        <f>D454/C454</f>
        <v>0.769370460048426</v>
      </c>
      <c r="F454" s="140">
        <v>1.16709292412617</v>
      </c>
    </row>
    <row r="455" ht="15" spans="1:6">
      <c r="A455" s="237" t="s">
        <v>136</v>
      </c>
      <c r="B455" s="139">
        <v>297</v>
      </c>
      <c r="C455" s="139">
        <v>2297</v>
      </c>
      <c r="D455" s="139">
        <v>1710</v>
      </c>
      <c r="E455" s="140">
        <f>D455/C455</f>
        <v>0.744449281671746</v>
      </c>
      <c r="F455" s="140">
        <v>2.04812834224599</v>
      </c>
    </row>
    <row r="456" ht="15" spans="1:6">
      <c r="A456" s="237" t="s">
        <v>137</v>
      </c>
      <c r="B456" s="139">
        <v>7</v>
      </c>
      <c r="C456" s="139">
        <v>1007</v>
      </c>
      <c r="D456" s="139">
        <v>832</v>
      </c>
      <c r="E456" s="140">
        <f>D456/C456</f>
        <v>0.826216484607746</v>
      </c>
      <c r="F456" s="140">
        <v>0.691056910569106</v>
      </c>
    </row>
    <row r="457" ht="15" spans="1:6">
      <c r="A457" s="237" t="s">
        <v>138</v>
      </c>
      <c r="B457" s="139"/>
      <c r="C457" s="139"/>
      <c r="D457" s="139"/>
      <c r="E457" s="140"/>
      <c r="F457" s="140"/>
    </row>
    <row r="458" ht="15" spans="1:6">
      <c r="A458" s="237" t="s">
        <v>429</v>
      </c>
      <c r="B458" s="139"/>
      <c r="C458" s="139"/>
      <c r="D458" s="139"/>
      <c r="E458" s="140"/>
      <c r="F458" s="140">
        <v>-1</v>
      </c>
    </row>
    <row r="459" ht="15" spans="1:6">
      <c r="A459" s="237" t="s">
        <v>430</v>
      </c>
      <c r="B459" s="139"/>
      <c r="C459" s="139"/>
      <c r="D459" s="139"/>
      <c r="E459" s="140"/>
      <c r="F459" s="140"/>
    </row>
    <row r="460" ht="15" spans="1:6">
      <c r="A460" s="237" t="s">
        <v>431</v>
      </c>
      <c r="B460" s="139"/>
      <c r="C460" s="139"/>
      <c r="D460" s="139"/>
      <c r="E460" s="140"/>
      <c r="F460" s="140"/>
    </row>
    <row r="461" ht="15" spans="1:6">
      <c r="A461" s="237" t="s">
        <v>432</v>
      </c>
      <c r="B461" s="139"/>
      <c r="C461" s="139"/>
      <c r="D461" s="139"/>
      <c r="E461" s="140"/>
      <c r="F461" s="140"/>
    </row>
    <row r="462" ht="15" spans="1:6">
      <c r="A462" s="237" t="s">
        <v>433</v>
      </c>
      <c r="B462" s="139"/>
      <c r="C462" s="139"/>
      <c r="D462" s="139"/>
      <c r="E462" s="140"/>
      <c r="F462" s="140"/>
    </row>
    <row r="463" ht="15" spans="1:6">
      <c r="A463" s="237" t="s">
        <v>434</v>
      </c>
      <c r="B463" s="139"/>
      <c r="C463" s="139"/>
      <c r="D463" s="139"/>
      <c r="E463" s="140"/>
      <c r="F463" s="140"/>
    </row>
    <row r="464" ht="15" spans="1:6">
      <c r="A464" s="237" t="s">
        <v>435</v>
      </c>
      <c r="B464" s="139"/>
      <c r="C464" s="139"/>
      <c r="D464" s="139"/>
      <c r="E464" s="140"/>
      <c r="F464" s="140"/>
    </row>
    <row r="465" ht="15" spans="1:6">
      <c r="A465" s="237" t="s">
        <v>436</v>
      </c>
      <c r="B465" s="139"/>
      <c r="C465" s="139"/>
      <c r="D465" s="139"/>
      <c r="E465" s="140"/>
      <c r="F465" s="140"/>
    </row>
    <row r="466" ht="15" spans="1:6">
      <c r="A466" s="237" t="s">
        <v>437</v>
      </c>
      <c r="B466" s="139"/>
      <c r="C466" s="139"/>
      <c r="D466" s="139"/>
      <c r="E466" s="140"/>
      <c r="F466" s="140"/>
    </row>
    <row r="467" ht="15" spans="1:6">
      <c r="A467" s="237" t="s">
        <v>438</v>
      </c>
      <c r="B467" s="139"/>
      <c r="C467" s="139"/>
      <c r="D467" s="139"/>
      <c r="E467" s="140"/>
      <c r="F467" s="140"/>
    </row>
    <row r="468" ht="15" spans="1:6">
      <c r="A468" s="237" t="s">
        <v>439</v>
      </c>
      <c r="B468" s="139"/>
      <c r="C468" s="139"/>
      <c r="D468" s="139"/>
      <c r="E468" s="140"/>
      <c r="F468" s="140"/>
    </row>
    <row r="469" ht="15" spans="1:6">
      <c r="A469" s="237" t="s">
        <v>431</v>
      </c>
      <c r="B469" s="139"/>
      <c r="C469" s="139"/>
      <c r="D469" s="139"/>
      <c r="E469" s="140"/>
      <c r="F469" s="140"/>
    </row>
    <row r="470" ht="15" spans="1:6">
      <c r="A470" s="237" t="s">
        <v>440</v>
      </c>
      <c r="B470" s="139"/>
      <c r="C470" s="139"/>
      <c r="D470" s="139"/>
      <c r="E470" s="140"/>
      <c r="F470" s="140"/>
    </row>
    <row r="471" ht="15" spans="1:6">
      <c r="A471" s="237" t="s">
        <v>441</v>
      </c>
      <c r="B471" s="139"/>
      <c r="C471" s="139"/>
      <c r="D471" s="139"/>
      <c r="E471" s="140"/>
      <c r="F471" s="140"/>
    </row>
    <row r="472" ht="15" spans="1:6">
      <c r="A472" s="237" t="s">
        <v>442</v>
      </c>
      <c r="B472" s="139"/>
      <c r="C472" s="139"/>
      <c r="D472" s="139"/>
      <c r="E472" s="140"/>
      <c r="F472" s="140"/>
    </row>
    <row r="473" ht="15" spans="1:6">
      <c r="A473" s="237" t="s">
        <v>443</v>
      </c>
      <c r="B473" s="139"/>
      <c r="C473" s="139"/>
      <c r="D473" s="139"/>
      <c r="E473" s="140"/>
      <c r="F473" s="140"/>
    </row>
    <row r="474" ht="15" spans="1:6">
      <c r="A474" s="237" t="s">
        <v>444</v>
      </c>
      <c r="B474" s="139">
        <f>SUM(B475:B479)</f>
        <v>1450</v>
      </c>
      <c r="C474" s="139">
        <f>SUM(C475:C479)</f>
        <v>2170</v>
      </c>
      <c r="D474" s="139">
        <f>SUM(D475:D479)</f>
        <v>1680</v>
      </c>
      <c r="E474" s="140">
        <f>D474/C474</f>
        <v>0.774193548387097</v>
      </c>
      <c r="F474" s="140">
        <v>0.0306748466257669</v>
      </c>
    </row>
    <row r="475" ht="15" spans="1:6">
      <c r="A475" s="237" t="s">
        <v>431</v>
      </c>
      <c r="B475" s="139"/>
      <c r="C475" s="139"/>
      <c r="D475" s="139"/>
      <c r="E475" s="140"/>
      <c r="F475" s="140"/>
    </row>
    <row r="476" ht="15" spans="1:6">
      <c r="A476" s="237" t="s">
        <v>445</v>
      </c>
      <c r="B476" s="139"/>
      <c r="C476" s="139"/>
      <c r="D476" s="139"/>
      <c r="E476" s="140"/>
      <c r="F476" s="140"/>
    </row>
    <row r="477" ht="15" spans="1:6">
      <c r="A477" s="237" t="s">
        <v>446</v>
      </c>
      <c r="B477" s="139">
        <v>450</v>
      </c>
      <c r="C477" s="139">
        <v>450</v>
      </c>
      <c r="D477" s="139">
        <v>0</v>
      </c>
      <c r="E477" s="140">
        <v>0</v>
      </c>
      <c r="F477" s="140">
        <v>-1</v>
      </c>
    </row>
    <row r="478" ht="15" spans="1:6">
      <c r="A478" s="237" t="s">
        <v>447</v>
      </c>
      <c r="B478" s="139">
        <v>1000</v>
      </c>
      <c r="C478" s="139">
        <v>1000</v>
      </c>
      <c r="D478" s="139">
        <v>640</v>
      </c>
      <c r="E478" s="140">
        <f>D478/C478</f>
        <v>0.64</v>
      </c>
      <c r="F478" s="140">
        <v>-0.209876543209877</v>
      </c>
    </row>
    <row r="479" ht="15" spans="1:6">
      <c r="A479" s="237" t="s">
        <v>448</v>
      </c>
      <c r="B479" s="139">
        <v>0</v>
      </c>
      <c r="C479" s="139">
        <v>720</v>
      </c>
      <c r="D479" s="139">
        <v>1040</v>
      </c>
      <c r="E479" s="140">
        <f>D479/C479</f>
        <v>1.44444444444444</v>
      </c>
      <c r="F479" s="140">
        <v>0</v>
      </c>
    </row>
    <row r="480" ht="15" spans="1:6">
      <c r="A480" s="237" t="s">
        <v>449</v>
      </c>
      <c r="B480" s="139">
        <v>0</v>
      </c>
      <c r="C480" s="139">
        <v>0</v>
      </c>
      <c r="D480" s="139">
        <f>SUM(D481:D484)</f>
        <v>30</v>
      </c>
      <c r="E480" s="140">
        <v>0</v>
      </c>
      <c r="F480" s="140">
        <v>1</v>
      </c>
    </row>
    <row r="481" ht="15" spans="1:6">
      <c r="A481" s="237" t="s">
        <v>431</v>
      </c>
      <c r="B481" s="139"/>
      <c r="C481" s="139"/>
      <c r="D481" s="139"/>
      <c r="E481" s="140"/>
      <c r="F481" s="140"/>
    </row>
    <row r="482" ht="15" spans="1:6">
      <c r="A482" s="237" t="s">
        <v>450</v>
      </c>
      <c r="B482" s="139"/>
      <c r="C482" s="139"/>
      <c r="D482" s="139"/>
      <c r="E482" s="140"/>
      <c r="F482" s="140"/>
    </row>
    <row r="483" ht="15" spans="1:6">
      <c r="A483" s="237" t="s">
        <v>451</v>
      </c>
      <c r="B483" s="139"/>
      <c r="C483" s="139"/>
      <c r="D483" s="139"/>
      <c r="E483" s="140"/>
      <c r="F483" s="140"/>
    </row>
    <row r="484" ht="15" spans="1:6">
      <c r="A484" s="237" t="s">
        <v>452</v>
      </c>
      <c r="B484" s="139">
        <v>0</v>
      </c>
      <c r="C484" s="139">
        <v>0</v>
      </c>
      <c r="D484" s="139">
        <v>30</v>
      </c>
      <c r="E484" s="140">
        <v>0</v>
      </c>
      <c r="F484" s="140">
        <v>1</v>
      </c>
    </row>
    <row r="485" ht="15" spans="1:6">
      <c r="A485" s="237" t="s">
        <v>453</v>
      </c>
      <c r="B485" s="139"/>
      <c r="C485" s="139"/>
      <c r="D485" s="139"/>
      <c r="E485" s="140"/>
      <c r="F485" s="140"/>
    </row>
    <row r="486" ht="15" spans="1:6">
      <c r="A486" s="237" t="s">
        <v>454</v>
      </c>
      <c r="B486" s="139"/>
      <c r="C486" s="139"/>
      <c r="D486" s="139"/>
      <c r="E486" s="140"/>
      <c r="F486" s="140"/>
    </row>
    <row r="487" ht="15" spans="1:6">
      <c r="A487" s="237" t="s">
        <v>455</v>
      </c>
      <c r="B487" s="139"/>
      <c r="C487" s="139"/>
      <c r="D487" s="139"/>
      <c r="E487" s="140"/>
      <c r="F487" s="140"/>
    </row>
    <row r="488" ht="15" spans="1:6">
      <c r="A488" s="237" t="s">
        <v>456</v>
      </c>
      <c r="B488" s="139"/>
      <c r="C488" s="139"/>
      <c r="D488" s="139"/>
      <c r="E488" s="140"/>
      <c r="F488" s="140"/>
    </row>
    <row r="489" ht="15" spans="1:6">
      <c r="A489" s="237" t="s">
        <v>457</v>
      </c>
      <c r="B489" s="139"/>
      <c r="C489" s="139"/>
      <c r="D489" s="139"/>
      <c r="E489" s="140"/>
      <c r="F489" s="140"/>
    </row>
    <row r="490" ht="15" spans="1:6">
      <c r="A490" s="237" t="s">
        <v>458</v>
      </c>
      <c r="B490" s="139">
        <f>SUM(B491:B496)</f>
        <v>977</v>
      </c>
      <c r="C490" s="139">
        <f>SUM(C491:C496)</f>
        <v>1477</v>
      </c>
      <c r="D490" s="139">
        <f>SUM(D491:D496)</f>
        <v>1124</v>
      </c>
      <c r="E490" s="140">
        <f>D490/C490</f>
        <v>0.761002031144211</v>
      </c>
      <c r="F490" s="140">
        <v>0.223068552774755</v>
      </c>
    </row>
    <row r="491" ht="15" spans="1:6">
      <c r="A491" s="237" t="s">
        <v>431</v>
      </c>
      <c r="B491" s="139">
        <v>0</v>
      </c>
      <c r="C491" s="139">
        <v>500</v>
      </c>
      <c r="D491" s="139">
        <v>733</v>
      </c>
      <c r="E491" s="140">
        <f>D491/C491</f>
        <v>1.466</v>
      </c>
      <c r="F491" s="140">
        <v>13.0961538461538</v>
      </c>
    </row>
    <row r="492" ht="15" spans="1:6">
      <c r="A492" s="237" t="s">
        <v>459</v>
      </c>
      <c r="B492" s="139">
        <v>415</v>
      </c>
      <c r="C492" s="139">
        <v>415</v>
      </c>
      <c r="D492" s="139">
        <v>350</v>
      </c>
      <c r="E492" s="140">
        <f>D492/C492</f>
        <v>0.843373493975904</v>
      </c>
      <c r="F492" s="140">
        <v>-0.235807860262009</v>
      </c>
    </row>
    <row r="493" ht="15" spans="1:6">
      <c r="A493" s="237" t="s">
        <v>460</v>
      </c>
      <c r="B493" s="139"/>
      <c r="C493" s="139"/>
      <c r="D493" s="139"/>
      <c r="E493" s="140"/>
      <c r="F493" s="140"/>
    </row>
    <row r="494" ht="15" spans="1:6">
      <c r="A494" s="237" t="s">
        <v>461</v>
      </c>
      <c r="B494" s="139"/>
      <c r="C494" s="139"/>
      <c r="D494" s="139"/>
      <c r="E494" s="140"/>
      <c r="F494" s="140"/>
    </row>
    <row r="495" ht="15" spans="1:6">
      <c r="A495" s="237" t="s">
        <v>462</v>
      </c>
      <c r="B495" s="139">
        <v>0</v>
      </c>
      <c r="C495" s="139">
        <v>0</v>
      </c>
      <c r="D495" s="139">
        <v>40</v>
      </c>
      <c r="E495" s="140">
        <v>0</v>
      </c>
      <c r="F495" s="140">
        <v>0</v>
      </c>
    </row>
    <row r="496" ht="15" spans="1:6">
      <c r="A496" s="237" t="s">
        <v>463</v>
      </c>
      <c r="B496" s="139">
        <v>562</v>
      </c>
      <c r="C496" s="139">
        <v>562</v>
      </c>
      <c r="D496" s="139">
        <v>1</v>
      </c>
      <c r="E496" s="140">
        <f>D496/C496</f>
        <v>0.00177935943060498</v>
      </c>
      <c r="F496" s="140">
        <v>-0.997555012224939</v>
      </c>
    </row>
    <row r="497" ht="15" spans="1:6">
      <c r="A497" s="237" t="s">
        <v>464</v>
      </c>
      <c r="B497" s="139"/>
      <c r="C497" s="139"/>
      <c r="D497" s="139"/>
      <c r="E497" s="140"/>
      <c r="F497" s="140"/>
    </row>
    <row r="498" ht="15" spans="1:6">
      <c r="A498" s="237" t="s">
        <v>465</v>
      </c>
      <c r="B498" s="139"/>
      <c r="C498" s="139"/>
      <c r="D498" s="139"/>
      <c r="E498" s="140"/>
      <c r="F498" s="140"/>
    </row>
    <row r="499" ht="15" spans="1:6">
      <c r="A499" s="237" t="s">
        <v>466</v>
      </c>
      <c r="B499" s="139"/>
      <c r="C499" s="139"/>
      <c r="D499" s="139"/>
      <c r="E499" s="140"/>
      <c r="F499" s="140"/>
    </row>
    <row r="500" ht="15" spans="1:6">
      <c r="A500" s="237" t="s">
        <v>467</v>
      </c>
      <c r="B500" s="139"/>
      <c r="C500" s="139"/>
      <c r="D500" s="139"/>
      <c r="E500" s="140"/>
      <c r="F500" s="140"/>
    </row>
    <row r="501" ht="15" spans="1:6">
      <c r="A501" s="237" t="s">
        <v>468</v>
      </c>
      <c r="B501" s="139"/>
      <c r="C501" s="139"/>
      <c r="D501" s="139"/>
      <c r="E501" s="140"/>
      <c r="F501" s="140"/>
    </row>
    <row r="502" ht="15" spans="1:6">
      <c r="A502" s="237" t="s">
        <v>469</v>
      </c>
      <c r="B502" s="139"/>
      <c r="C502" s="139"/>
      <c r="D502" s="139"/>
      <c r="E502" s="140"/>
      <c r="F502" s="140"/>
    </row>
    <row r="503" ht="15" spans="1:6">
      <c r="A503" s="237" t="s">
        <v>470</v>
      </c>
      <c r="B503" s="139"/>
      <c r="C503" s="139"/>
      <c r="D503" s="139"/>
      <c r="E503" s="140"/>
      <c r="F503" s="140"/>
    </row>
    <row r="504" ht="15" spans="1:6">
      <c r="A504" s="237" t="s">
        <v>471</v>
      </c>
      <c r="B504" s="139"/>
      <c r="C504" s="139"/>
      <c r="D504" s="139"/>
      <c r="E504" s="140"/>
      <c r="F504" s="140"/>
    </row>
    <row r="505" ht="15" spans="1:6">
      <c r="A505" s="237" t="s">
        <v>472</v>
      </c>
      <c r="B505" s="139">
        <f>SUM(B506:B509)</f>
        <v>49</v>
      </c>
      <c r="C505" s="139">
        <f>SUM(C506:C509)</f>
        <v>549</v>
      </c>
      <c r="D505" s="139">
        <f>SUM(D506:D509)</f>
        <v>511</v>
      </c>
      <c r="E505" s="140">
        <f>D505/C505</f>
        <v>0.930783242258652</v>
      </c>
      <c r="F505" s="140">
        <v>0.744027303754266</v>
      </c>
    </row>
    <row r="506" ht="15" spans="1:6">
      <c r="A506" s="237" t="s">
        <v>473</v>
      </c>
      <c r="B506" s="139"/>
      <c r="C506" s="139"/>
      <c r="D506" s="139"/>
      <c r="E506" s="140"/>
      <c r="F506" s="140"/>
    </row>
    <row r="507" ht="15" spans="1:6">
      <c r="A507" s="237" t="s">
        <v>474</v>
      </c>
      <c r="B507" s="139"/>
      <c r="C507" s="139"/>
      <c r="D507" s="139"/>
      <c r="E507" s="140"/>
      <c r="F507" s="140"/>
    </row>
    <row r="508" ht="15" spans="1:6">
      <c r="A508" s="237" t="s">
        <v>475</v>
      </c>
      <c r="B508" s="139"/>
      <c r="C508" s="139"/>
      <c r="D508" s="139"/>
      <c r="E508" s="140"/>
      <c r="F508" s="140"/>
    </row>
    <row r="509" ht="15" spans="1:6">
      <c r="A509" s="237" t="s">
        <v>476</v>
      </c>
      <c r="B509" s="139">
        <v>49</v>
      </c>
      <c r="C509" s="139">
        <v>549</v>
      </c>
      <c r="D509" s="139">
        <v>511</v>
      </c>
      <c r="E509" s="140">
        <f>D509/C509</f>
        <v>0.930783242258652</v>
      </c>
      <c r="F509" s="140">
        <v>0.744027303754266</v>
      </c>
    </row>
    <row r="510" ht="14.25" spans="1:6">
      <c r="A510" s="236" t="s">
        <v>477</v>
      </c>
      <c r="B510" s="150">
        <f>SUM(B511,B527,B535,B546,B555,B563)</f>
        <v>1860</v>
      </c>
      <c r="C510" s="150">
        <f>SUM(C511,C527,C535,C546,C555,C563)</f>
        <v>8000</v>
      </c>
      <c r="D510" s="150">
        <f>SUM(D511,D527,D535,D546,D555,D563)</f>
        <v>7782</v>
      </c>
      <c r="E510" s="151">
        <f>D510/C510</f>
        <v>0.97275</v>
      </c>
      <c r="F510" s="151">
        <v>0.0376000000000001</v>
      </c>
    </row>
    <row r="511" ht="15" spans="1:6">
      <c r="A511" s="237" t="s">
        <v>478</v>
      </c>
      <c r="B511" s="139">
        <f>SUM(B512:B526)</f>
        <v>940</v>
      </c>
      <c r="C511" s="139">
        <f>SUM(C512:C526)</f>
        <v>2440</v>
      </c>
      <c r="D511" s="139">
        <f>SUM(D512:D526)</f>
        <v>2440</v>
      </c>
      <c r="E511" s="140">
        <f>D511/C511</f>
        <v>1</v>
      </c>
      <c r="F511" s="140">
        <v>0.284210526315789</v>
      </c>
    </row>
    <row r="512" ht="15" spans="1:6">
      <c r="A512" s="237" t="s">
        <v>136</v>
      </c>
      <c r="B512" s="139">
        <v>201</v>
      </c>
      <c r="C512" s="139">
        <v>701</v>
      </c>
      <c r="D512" s="139">
        <v>775</v>
      </c>
      <c r="E512" s="140">
        <f>D512/C512</f>
        <v>1.1055634807418</v>
      </c>
      <c r="F512" s="140">
        <v>0.688453159041394</v>
      </c>
    </row>
    <row r="513" ht="15" spans="1:6">
      <c r="A513" s="237" t="s">
        <v>137</v>
      </c>
      <c r="B513" s="139">
        <v>47</v>
      </c>
      <c r="C513" s="139">
        <v>547</v>
      </c>
      <c r="D513" s="139">
        <v>453</v>
      </c>
      <c r="E513" s="140">
        <f>D513/C513</f>
        <v>0.828153564899452</v>
      </c>
      <c r="F513" s="140">
        <v>0.227642276422764</v>
      </c>
    </row>
    <row r="514" ht="15" spans="1:6">
      <c r="A514" s="237" t="s">
        <v>138</v>
      </c>
      <c r="B514" s="139"/>
      <c r="C514" s="139"/>
      <c r="D514" s="139"/>
      <c r="E514" s="140"/>
      <c r="F514" s="140"/>
    </row>
    <row r="515" ht="15" spans="1:6">
      <c r="A515" s="237" t="s">
        <v>479</v>
      </c>
      <c r="B515" s="139">
        <v>50</v>
      </c>
      <c r="C515" s="139">
        <v>350</v>
      </c>
      <c r="D515" s="139">
        <v>349</v>
      </c>
      <c r="E515" s="140">
        <f>D515/C515</f>
        <v>0.997142857142857</v>
      </c>
      <c r="F515" s="140">
        <v>0.938888888888889</v>
      </c>
    </row>
    <row r="516" ht="15" spans="1:6">
      <c r="A516" s="237" t="s">
        <v>480</v>
      </c>
      <c r="B516" s="139"/>
      <c r="C516" s="139"/>
      <c r="D516" s="139"/>
      <c r="E516" s="140"/>
      <c r="F516" s="140"/>
    </row>
    <row r="517" ht="15" spans="1:6">
      <c r="A517" s="237" t="s">
        <v>481</v>
      </c>
      <c r="B517" s="139"/>
      <c r="C517" s="139"/>
      <c r="D517" s="139"/>
      <c r="E517" s="140"/>
      <c r="F517" s="140"/>
    </row>
    <row r="518" ht="15" spans="1:6">
      <c r="A518" s="237" t="s">
        <v>482</v>
      </c>
      <c r="B518" s="139">
        <v>0</v>
      </c>
      <c r="C518" s="139">
        <v>0</v>
      </c>
      <c r="D518" s="139">
        <v>5</v>
      </c>
      <c r="E518" s="140">
        <v>0</v>
      </c>
      <c r="F518" s="140">
        <v>0</v>
      </c>
    </row>
    <row r="519" ht="15" spans="1:6">
      <c r="A519" s="237" t="s">
        <v>483</v>
      </c>
      <c r="B519" s="139">
        <v>0</v>
      </c>
      <c r="C519" s="139">
        <v>0</v>
      </c>
      <c r="D519" s="139">
        <v>5</v>
      </c>
      <c r="E519" s="140">
        <v>0</v>
      </c>
      <c r="F519" s="140">
        <v>0</v>
      </c>
    </row>
    <row r="520" ht="15" spans="1:6">
      <c r="A520" s="237" t="s">
        <v>484</v>
      </c>
      <c r="B520" s="139">
        <v>76</v>
      </c>
      <c r="C520" s="139">
        <v>276</v>
      </c>
      <c r="D520" s="139">
        <v>351</v>
      </c>
      <c r="E520" s="140">
        <f>D520/C520</f>
        <v>1.27173913043478</v>
      </c>
      <c r="F520" s="140">
        <v>1.38775510204082</v>
      </c>
    </row>
    <row r="521" ht="15" spans="1:6">
      <c r="A521" s="237" t="s">
        <v>485</v>
      </c>
      <c r="B521" s="139">
        <v>0</v>
      </c>
      <c r="C521" s="139">
        <v>0</v>
      </c>
      <c r="D521" s="139">
        <v>163</v>
      </c>
      <c r="E521" s="140">
        <v>0</v>
      </c>
      <c r="F521" s="140">
        <v>1.46969696969697</v>
      </c>
    </row>
    <row r="522" ht="15" spans="1:6">
      <c r="A522" s="237" t="s">
        <v>486</v>
      </c>
      <c r="B522" s="139"/>
      <c r="C522" s="139"/>
      <c r="D522" s="139"/>
      <c r="E522" s="140"/>
      <c r="F522" s="140"/>
    </row>
    <row r="523" ht="15" spans="1:6">
      <c r="A523" s="237" t="s">
        <v>487</v>
      </c>
      <c r="B523" s="139">
        <v>166</v>
      </c>
      <c r="C523" s="139">
        <v>166</v>
      </c>
      <c r="D523" s="139">
        <v>156</v>
      </c>
      <c r="E523" s="140">
        <f>D523/C523</f>
        <v>0.939759036144578</v>
      </c>
      <c r="F523" s="140">
        <v>25</v>
      </c>
    </row>
    <row r="524" ht="15" spans="1:6">
      <c r="A524" s="237" t="s">
        <v>488</v>
      </c>
      <c r="B524" s="139"/>
      <c r="C524" s="139"/>
      <c r="D524" s="139"/>
      <c r="E524" s="140"/>
      <c r="F524" s="140"/>
    </row>
    <row r="525" ht="15" spans="1:6">
      <c r="A525" s="237" t="s">
        <v>489</v>
      </c>
      <c r="B525" s="139"/>
      <c r="C525" s="139"/>
      <c r="D525" s="139"/>
      <c r="E525" s="140"/>
      <c r="F525" s="140"/>
    </row>
    <row r="526" ht="15" spans="1:6">
      <c r="A526" s="237" t="s">
        <v>490</v>
      </c>
      <c r="B526" s="139">
        <v>400</v>
      </c>
      <c r="C526" s="139">
        <v>400</v>
      </c>
      <c r="D526" s="139">
        <v>183</v>
      </c>
      <c r="E526" s="140">
        <f>D526/C526</f>
        <v>0.4575</v>
      </c>
      <c r="F526" s="140">
        <v>-0.728083209509658</v>
      </c>
    </row>
    <row r="527" ht="15" spans="1:6">
      <c r="A527" s="237" t="s">
        <v>491</v>
      </c>
      <c r="B527" s="139">
        <f>SUM(B528:B534)</f>
        <v>260</v>
      </c>
      <c r="C527" s="139">
        <f>SUM(C528:C534)</f>
        <v>1760</v>
      </c>
      <c r="D527" s="139">
        <f>SUM(D528:D534)</f>
        <v>1601</v>
      </c>
      <c r="E527" s="140">
        <f>D527/C527</f>
        <v>0.909659090909091</v>
      </c>
      <c r="F527" s="140">
        <v>-0.193856998992951</v>
      </c>
    </row>
    <row r="528" ht="15" spans="1:6">
      <c r="A528" s="237" t="s">
        <v>136</v>
      </c>
      <c r="B528" s="139"/>
      <c r="C528" s="139"/>
      <c r="D528" s="139"/>
      <c r="E528" s="140"/>
      <c r="F528" s="140"/>
    </row>
    <row r="529" ht="15" spans="1:6">
      <c r="A529" s="237" t="s">
        <v>137</v>
      </c>
      <c r="B529" s="139"/>
      <c r="C529" s="139"/>
      <c r="D529" s="139"/>
      <c r="E529" s="140"/>
      <c r="F529" s="140">
        <v>-1</v>
      </c>
    </row>
    <row r="530" ht="15" spans="1:6">
      <c r="A530" s="237" t="s">
        <v>138</v>
      </c>
      <c r="B530" s="139"/>
      <c r="C530" s="139"/>
      <c r="D530" s="139"/>
      <c r="E530" s="140"/>
      <c r="F530" s="140"/>
    </row>
    <row r="531" ht="15" spans="1:6">
      <c r="A531" s="237" t="s">
        <v>492</v>
      </c>
      <c r="B531" s="139">
        <v>260</v>
      </c>
      <c r="C531" s="139">
        <v>1260</v>
      </c>
      <c r="D531" s="139">
        <v>1281</v>
      </c>
      <c r="E531" s="140">
        <f>D531/C531</f>
        <v>1.01666666666667</v>
      </c>
      <c r="F531" s="140">
        <v>-0.200374531835206</v>
      </c>
    </row>
    <row r="532" ht="15" spans="1:6">
      <c r="A532" s="237" t="s">
        <v>493</v>
      </c>
      <c r="B532" s="139"/>
      <c r="C532" s="139"/>
      <c r="D532" s="139"/>
      <c r="E532" s="140"/>
      <c r="F532" s="140"/>
    </row>
    <row r="533" ht="15" spans="1:6">
      <c r="A533" s="237" t="s">
        <v>494</v>
      </c>
      <c r="B533" s="139"/>
      <c r="C533" s="139"/>
      <c r="D533" s="139"/>
      <c r="E533" s="140"/>
      <c r="F533" s="140"/>
    </row>
    <row r="534" ht="15" spans="1:6">
      <c r="A534" s="237" t="s">
        <v>495</v>
      </c>
      <c r="B534" s="139">
        <v>0</v>
      </c>
      <c r="C534" s="139">
        <v>500</v>
      </c>
      <c r="D534" s="139">
        <v>320</v>
      </c>
      <c r="E534" s="140">
        <f>D534/C534</f>
        <v>0.64</v>
      </c>
      <c r="F534" s="140">
        <v>-0.0184049079754601</v>
      </c>
    </row>
    <row r="535" ht="15" spans="1:6">
      <c r="A535" s="237" t="s">
        <v>496</v>
      </c>
      <c r="B535" s="139">
        <f>SUM(B536:B545)</f>
        <v>15</v>
      </c>
      <c r="C535" s="139">
        <f>SUM(C536:C545)</f>
        <v>1215</v>
      </c>
      <c r="D535" s="139">
        <f>SUM(D536:D545)</f>
        <v>1238</v>
      </c>
      <c r="E535" s="140">
        <f>D535/C535</f>
        <v>1.01893004115226</v>
      </c>
      <c r="F535" s="140">
        <v>3.51824817518248</v>
      </c>
    </row>
    <row r="536" ht="15" spans="1:6">
      <c r="A536" s="237" t="s">
        <v>136</v>
      </c>
      <c r="B536" s="139">
        <v>0</v>
      </c>
      <c r="C536" s="139">
        <v>100</v>
      </c>
      <c r="D536" s="139">
        <v>70</v>
      </c>
      <c r="E536" s="140">
        <f>D536/C536</f>
        <v>0.7</v>
      </c>
      <c r="F536" s="140">
        <v>16.5</v>
      </c>
    </row>
    <row r="537" ht="15" spans="1:6">
      <c r="A537" s="237" t="s">
        <v>137</v>
      </c>
      <c r="B537" s="139"/>
      <c r="C537" s="139"/>
      <c r="D537" s="139"/>
      <c r="E537" s="140"/>
      <c r="F537" s="140">
        <v>-1</v>
      </c>
    </row>
    <row r="538" ht="15" spans="1:6">
      <c r="A538" s="237" t="s">
        <v>138</v>
      </c>
      <c r="B538" s="139"/>
      <c r="C538" s="139"/>
      <c r="D538" s="139"/>
      <c r="E538" s="140"/>
      <c r="F538" s="140"/>
    </row>
    <row r="539" ht="15" spans="1:6">
      <c r="A539" s="237" t="s">
        <v>497</v>
      </c>
      <c r="B539" s="139"/>
      <c r="C539" s="139"/>
      <c r="D539" s="139"/>
      <c r="E539" s="140"/>
      <c r="F539" s="140"/>
    </row>
    <row r="540" ht="15" spans="1:6">
      <c r="A540" s="237" t="s">
        <v>498</v>
      </c>
      <c r="B540" s="139">
        <v>0</v>
      </c>
      <c r="C540" s="139">
        <v>0</v>
      </c>
      <c r="D540" s="139">
        <v>40</v>
      </c>
      <c r="E540" s="140">
        <v>0</v>
      </c>
      <c r="F540" s="140">
        <v>12.3333333333333</v>
      </c>
    </row>
    <row r="541" ht="15" spans="1:6">
      <c r="A541" s="237" t="s">
        <v>499</v>
      </c>
      <c r="B541" s="139"/>
      <c r="C541" s="139"/>
      <c r="D541" s="139"/>
      <c r="E541" s="140"/>
      <c r="F541" s="140"/>
    </row>
    <row r="542" ht="15" spans="1:6">
      <c r="A542" s="237" t="s">
        <v>500</v>
      </c>
      <c r="B542" s="139">
        <v>0</v>
      </c>
      <c r="C542" s="139">
        <v>300</v>
      </c>
      <c r="D542" s="139">
        <v>261</v>
      </c>
      <c r="E542" s="140">
        <f>D542/C542</f>
        <v>0.87</v>
      </c>
      <c r="F542" s="140">
        <v>0</v>
      </c>
    </row>
    <row r="543" ht="15" spans="1:6">
      <c r="A543" s="237" t="s">
        <v>501</v>
      </c>
      <c r="B543" s="139">
        <v>15</v>
      </c>
      <c r="C543" s="139">
        <v>515</v>
      </c>
      <c r="D543" s="139">
        <v>505</v>
      </c>
      <c r="E543" s="140">
        <f>D543/C543</f>
        <v>0.980582524271845</v>
      </c>
      <c r="F543" s="140">
        <v>15.8333333333333</v>
      </c>
    </row>
    <row r="544" ht="15" spans="1:6">
      <c r="A544" s="237" t="s">
        <v>502</v>
      </c>
      <c r="B544" s="139"/>
      <c r="C544" s="139"/>
      <c r="D544" s="139"/>
      <c r="E544" s="140"/>
      <c r="F544" s="140"/>
    </row>
    <row r="545" ht="15" spans="1:6">
      <c r="A545" s="237" t="s">
        <v>503</v>
      </c>
      <c r="B545" s="139">
        <v>0</v>
      </c>
      <c r="C545" s="139">
        <v>300</v>
      </c>
      <c r="D545" s="139">
        <v>362</v>
      </c>
      <c r="E545" s="140">
        <f>D545/C545</f>
        <v>1.20666666666667</v>
      </c>
      <c r="F545" s="140">
        <v>0.573913043478261</v>
      </c>
    </row>
    <row r="546" ht="15" spans="1:6">
      <c r="A546" s="237" t="s">
        <v>504</v>
      </c>
      <c r="B546" s="139">
        <f>SUM(B547:B554)</f>
        <v>152</v>
      </c>
      <c r="C546" s="139">
        <f>SUM(C547:C554)</f>
        <v>952</v>
      </c>
      <c r="D546" s="139">
        <f>SUM(D547:D554)</f>
        <v>802</v>
      </c>
      <c r="E546" s="140">
        <f>D546/C546</f>
        <v>0.842436974789916</v>
      </c>
      <c r="F546" s="140">
        <v>-0.234732824427481</v>
      </c>
    </row>
    <row r="547" ht="15" spans="1:6">
      <c r="A547" s="237" t="s">
        <v>136</v>
      </c>
      <c r="B547" s="139">
        <v>152</v>
      </c>
      <c r="C547" s="139">
        <v>152</v>
      </c>
      <c r="D547" s="139">
        <v>69</v>
      </c>
      <c r="E547" s="140">
        <f>D547/C547</f>
        <v>0.453947368421053</v>
      </c>
      <c r="F547" s="140">
        <v>2.28571428571429</v>
      </c>
    </row>
    <row r="548" ht="15" spans="1:6">
      <c r="A548" s="237" t="s">
        <v>137</v>
      </c>
      <c r="B548" s="139"/>
      <c r="C548" s="139"/>
      <c r="D548" s="139"/>
      <c r="E548" s="140"/>
      <c r="F548" s="140"/>
    </row>
    <row r="549" ht="15" spans="1:6">
      <c r="A549" s="237" t="s">
        <v>138</v>
      </c>
      <c r="B549" s="139"/>
      <c r="C549" s="139"/>
      <c r="D549" s="139"/>
      <c r="E549" s="140"/>
      <c r="F549" s="140"/>
    </row>
    <row r="550" ht="15" spans="1:6">
      <c r="A550" s="237" t="s">
        <v>505</v>
      </c>
      <c r="B550" s="139"/>
      <c r="C550" s="139"/>
      <c r="D550" s="139"/>
      <c r="E550" s="140"/>
      <c r="F550" s="140"/>
    </row>
    <row r="551" ht="15" spans="1:6">
      <c r="A551" s="237" t="s">
        <v>506</v>
      </c>
      <c r="B551" s="139"/>
      <c r="C551" s="139"/>
      <c r="D551" s="139"/>
      <c r="E551" s="140"/>
      <c r="F551" s="140"/>
    </row>
    <row r="552" ht="15" spans="1:6">
      <c r="A552" s="237" t="s">
        <v>507</v>
      </c>
      <c r="B552" s="139"/>
      <c r="C552" s="139"/>
      <c r="D552" s="139"/>
      <c r="E552" s="140"/>
      <c r="F552" s="140"/>
    </row>
    <row r="553" ht="15" spans="1:6">
      <c r="A553" s="237" t="s">
        <v>508</v>
      </c>
      <c r="B553" s="139">
        <v>0</v>
      </c>
      <c r="C553" s="139">
        <v>800</v>
      </c>
      <c r="D553" s="139">
        <v>721</v>
      </c>
      <c r="E553" s="140">
        <f>D553/C553</f>
        <v>0.90125</v>
      </c>
      <c r="F553" s="140">
        <v>-0.104347826086956</v>
      </c>
    </row>
    <row r="554" ht="15" spans="1:6">
      <c r="A554" s="237" t="s">
        <v>509</v>
      </c>
      <c r="B554" s="139">
        <v>0</v>
      </c>
      <c r="C554" s="139">
        <v>0</v>
      </c>
      <c r="D554" s="139">
        <v>12</v>
      </c>
      <c r="E554" s="140">
        <v>0</v>
      </c>
      <c r="F554" s="140">
        <v>-0.945945945945946</v>
      </c>
    </row>
    <row r="555" ht="15" spans="1:6">
      <c r="A555" s="237" t="s">
        <v>510</v>
      </c>
      <c r="B555" s="139">
        <f>SUM(B556:B562)</f>
        <v>270</v>
      </c>
      <c r="C555" s="139">
        <f>SUM(C556:C562)</f>
        <v>870</v>
      </c>
      <c r="D555" s="139">
        <f>SUM(D556:D562)</f>
        <v>861</v>
      </c>
      <c r="E555" s="140">
        <f>D555/C555</f>
        <v>0.989655172413793</v>
      </c>
      <c r="F555" s="140">
        <v>-0.321513002364066</v>
      </c>
    </row>
    <row r="556" ht="15" spans="1:6">
      <c r="A556" s="237" t="s">
        <v>136</v>
      </c>
      <c r="B556" s="139">
        <v>92</v>
      </c>
      <c r="C556" s="139">
        <v>292</v>
      </c>
      <c r="D556" s="139">
        <v>289</v>
      </c>
      <c r="E556" s="140">
        <f>D556/C556</f>
        <v>0.98972602739726</v>
      </c>
      <c r="F556" s="140">
        <v>3.81666666666667</v>
      </c>
    </row>
    <row r="557" ht="15" spans="1:6">
      <c r="A557" s="237" t="s">
        <v>137</v>
      </c>
      <c r="B557" s="139">
        <v>0</v>
      </c>
      <c r="C557" s="139">
        <v>0</v>
      </c>
      <c r="D557" s="139">
        <v>30</v>
      </c>
      <c r="E557" s="140">
        <v>0</v>
      </c>
      <c r="F557" s="140">
        <v>0.428571428571429</v>
      </c>
    </row>
    <row r="558" ht="15" spans="1:6">
      <c r="A558" s="237" t="s">
        <v>138</v>
      </c>
      <c r="B558" s="139"/>
      <c r="C558" s="139"/>
      <c r="D558" s="139"/>
      <c r="E558" s="140"/>
      <c r="F558" s="140"/>
    </row>
    <row r="559" ht="15" spans="1:6">
      <c r="A559" s="237" t="s">
        <v>511</v>
      </c>
      <c r="B559" s="139">
        <v>68</v>
      </c>
      <c r="C559" s="139">
        <v>168</v>
      </c>
      <c r="D559" s="139">
        <v>183</v>
      </c>
      <c r="E559" s="140">
        <f>D559/C559</f>
        <v>1.08928571428571</v>
      </c>
      <c r="F559" s="140">
        <v>-0.633266533066132</v>
      </c>
    </row>
    <row r="560" ht="15" spans="1:6">
      <c r="A560" s="237" t="s">
        <v>512</v>
      </c>
      <c r="B560" s="139">
        <v>0</v>
      </c>
      <c r="C560" s="139">
        <v>300</v>
      </c>
      <c r="D560" s="139">
        <v>305</v>
      </c>
      <c r="E560" s="140">
        <f>D560/C560</f>
        <v>1.01666666666667</v>
      </c>
      <c r="F560" s="140">
        <v>-0.536474164133739</v>
      </c>
    </row>
    <row r="561" ht="15" spans="1:6">
      <c r="A561" s="237" t="s">
        <v>513</v>
      </c>
      <c r="B561" s="139"/>
      <c r="C561" s="139"/>
      <c r="D561" s="139"/>
      <c r="E561" s="140"/>
      <c r="F561" s="140"/>
    </row>
    <row r="562" ht="15" spans="1:6">
      <c r="A562" s="237" t="s">
        <v>514</v>
      </c>
      <c r="B562" s="139">
        <v>110</v>
      </c>
      <c r="C562" s="139">
        <v>110</v>
      </c>
      <c r="D562" s="139">
        <v>54</v>
      </c>
      <c r="E562" s="140">
        <f>D562/C562</f>
        <v>0.490909090909091</v>
      </c>
      <c r="F562" s="140">
        <v>0.741935483870968</v>
      </c>
    </row>
    <row r="563" ht="15" spans="1:6">
      <c r="A563" s="237" t="s">
        <v>515</v>
      </c>
      <c r="B563" s="139">
        <f>SUM(B564:B566)</f>
        <v>223</v>
      </c>
      <c r="C563" s="139">
        <f>SUM(C564:C566)</f>
        <v>763</v>
      </c>
      <c r="D563" s="139">
        <f>SUM(D564:D566)</f>
        <v>840</v>
      </c>
      <c r="E563" s="140">
        <f>D563/C563</f>
        <v>1.10091743119266</v>
      </c>
      <c r="F563" s="140">
        <v>-0.178885630498534</v>
      </c>
    </row>
    <row r="564" ht="15" spans="1:6">
      <c r="A564" s="237" t="s">
        <v>516</v>
      </c>
      <c r="B564" s="139"/>
      <c r="C564" s="139"/>
      <c r="D564" s="139"/>
      <c r="E564" s="140"/>
      <c r="F564" s="140"/>
    </row>
    <row r="565" ht="15" spans="1:6">
      <c r="A565" s="237" t="s">
        <v>517</v>
      </c>
      <c r="B565" s="139"/>
      <c r="C565" s="139"/>
      <c r="D565" s="139"/>
      <c r="E565" s="140"/>
      <c r="F565" s="140"/>
    </row>
    <row r="566" ht="15" spans="1:6">
      <c r="A566" s="237" t="s">
        <v>518</v>
      </c>
      <c r="B566" s="139">
        <v>223</v>
      </c>
      <c r="C566" s="139">
        <v>763</v>
      </c>
      <c r="D566" s="139">
        <v>840</v>
      </c>
      <c r="E566" s="140">
        <f>D566/C566</f>
        <v>1.10091743119266</v>
      </c>
      <c r="F566" s="140">
        <v>-0.178885630498534</v>
      </c>
    </row>
    <row r="567" ht="14.25" spans="1:6">
      <c r="A567" s="236" t="s">
        <v>519</v>
      </c>
      <c r="B567" s="150">
        <f>SUM(B568,B582,B590,B592,B601,B605,B615,B623,B630,B638,B647,B652,B655,B658,B661,B664,B667,B671,B676,B687)</f>
        <v>39600</v>
      </c>
      <c r="C567" s="150">
        <f>SUM(C568,C582,C590,C592,C601,C605,C615,C623,C630,C638,C647,C652,C655,C658,C661,C664,C667,C671,C676,C687)</f>
        <v>48000</v>
      </c>
      <c r="D567" s="150">
        <f>SUM(D568,D582,D590,D592,D601,D605,D615,D623,D630,D638,D647,D652,D655,D658,D661,D664,D667,D671,D676,D684,D687)</f>
        <v>48015</v>
      </c>
      <c r="E567" s="151">
        <f>D567/C567</f>
        <v>1.0003125</v>
      </c>
      <c r="F567" s="151">
        <v>0.00597108736643626</v>
      </c>
    </row>
    <row r="568" ht="15" spans="1:6">
      <c r="A568" s="237" t="s">
        <v>520</v>
      </c>
      <c r="B568" s="139">
        <f>SUM(B569:B581)</f>
        <v>872</v>
      </c>
      <c r="C568" s="139">
        <f>SUM(C569:C581)</f>
        <v>2872</v>
      </c>
      <c r="D568" s="139">
        <f>SUM(D569:D581)</f>
        <v>2569</v>
      </c>
      <c r="E568" s="140">
        <f>D568/C568</f>
        <v>0.89449860724234</v>
      </c>
      <c r="F568" s="140">
        <v>0.0633278145695364</v>
      </c>
    </row>
    <row r="569" ht="15" spans="1:6">
      <c r="A569" s="237" t="s">
        <v>136</v>
      </c>
      <c r="B569" s="139">
        <v>238</v>
      </c>
      <c r="C569" s="139">
        <v>338</v>
      </c>
      <c r="D569" s="139">
        <v>375</v>
      </c>
      <c r="E569" s="140">
        <f>D569/C569</f>
        <v>1.1094674556213</v>
      </c>
      <c r="F569" s="140">
        <v>0.293103448275862</v>
      </c>
    </row>
    <row r="570" ht="15" spans="1:6">
      <c r="A570" s="237" t="s">
        <v>137</v>
      </c>
      <c r="B570" s="139">
        <v>158</v>
      </c>
      <c r="C570" s="139">
        <v>358</v>
      </c>
      <c r="D570" s="139">
        <v>221</v>
      </c>
      <c r="E570" s="140">
        <f>D570/C570</f>
        <v>0.61731843575419</v>
      </c>
      <c r="F570" s="140">
        <v>11.2777777777778</v>
      </c>
    </row>
    <row r="571" ht="15" spans="1:6">
      <c r="A571" s="237" t="s">
        <v>138</v>
      </c>
      <c r="B571" s="139"/>
      <c r="C571" s="139"/>
      <c r="D571" s="139"/>
      <c r="E571" s="140"/>
      <c r="F571" s="140"/>
    </row>
    <row r="572" ht="15" spans="1:6">
      <c r="A572" s="237" t="s">
        <v>521</v>
      </c>
      <c r="B572" s="139"/>
      <c r="C572" s="139"/>
      <c r="D572" s="139"/>
      <c r="E572" s="140"/>
      <c r="F572" s="140"/>
    </row>
    <row r="573" ht="15" spans="1:6">
      <c r="A573" s="237" t="s">
        <v>522</v>
      </c>
      <c r="B573" s="139">
        <v>17</v>
      </c>
      <c r="C573" s="139">
        <v>217</v>
      </c>
      <c r="D573" s="139">
        <v>157</v>
      </c>
      <c r="E573" s="140">
        <f>D573/C573</f>
        <v>0.723502304147465</v>
      </c>
      <c r="F573" s="140">
        <v>3.36111111111111</v>
      </c>
    </row>
    <row r="574" ht="15" spans="1:6">
      <c r="A574" s="237" t="s">
        <v>523</v>
      </c>
      <c r="B574" s="139">
        <v>0</v>
      </c>
      <c r="C574" s="139">
        <v>200</v>
      </c>
      <c r="D574" s="139">
        <v>181</v>
      </c>
      <c r="E574" s="140">
        <f>D574/C574</f>
        <v>0.905</v>
      </c>
      <c r="F574" s="140">
        <v>-0.600441501103753</v>
      </c>
    </row>
    <row r="575" ht="15" spans="1:6">
      <c r="A575" s="237" t="s">
        <v>524</v>
      </c>
      <c r="B575" s="139">
        <v>145</v>
      </c>
      <c r="C575" s="139">
        <v>1445</v>
      </c>
      <c r="D575" s="139">
        <v>1380</v>
      </c>
      <c r="E575" s="140">
        <f>D575/C575</f>
        <v>0.955017301038062</v>
      </c>
      <c r="F575" s="140">
        <v>459</v>
      </c>
    </row>
    <row r="576" ht="15" spans="1:6">
      <c r="A576" s="237" t="s">
        <v>177</v>
      </c>
      <c r="B576" s="139">
        <v>5</v>
      </c>
      <c r="C576" s="139">
        <v>5</v>
      </c>
      <c r="D576" s="139">
        <v>0</v>
      </c>
      <c r="E576" s="140">
        <v>0</v>
      </c>
      <c r="F576" s="140">
        <v>0</v>
      </c>
    </row>
    <row r="577" ht="15" spans="1:6">
      <c r="A577" s="237" t="s">
        <v>525</v>
      </c>
      <c r="B577" s="139">
        <v>215</v>
      </c>
      <c r="C577" s="139">
        <v>215</v>
      </c>
      <c r="D577" s="139">
        <v>234</v>
      </c>
      <c r="E577" s="140">
        <f>D577/C577</f>
        <v>1.08837209302326</v>
      </c>
      <c r="F577" s="140">
        <v>-0.85133418043202</v>
      </c>
    </row>
    <row r="578" ht="15" spans="1:6">
      <c r="A578" s="237" t="s">
        <v>526</v>
      </c>
      <c r="B578" s="139"/>
      <c r="C578" s="139"/>
      <c r="D578" s="139"/>
      <c r="E578" s="140"/>
      <c r="F578" s="140"/>
    </row>
    <row r="579" ht="15" spans="1:6">
      <c r="A579" s="237" t="s">
        <v>527</v>
      </c>
      <c r="B579" s="139">
        <v>33</v>
      </c>
      <c r="C579" s="139">
        <v>33</v>
      </c>
      <c r="D579" s="139">
        <v>0</v>
      </c>
      <c r="E579" s="140">
        <v>0</v>
      </c>
      <c r="F579" s="140">
        <v>0</v>
      </c>
    </row>
    <row r="580" ht="15" spans="1:6">
      <c r="A580" s="237" t="s">
        <v>528</v>
      </c>
      <c r="B580" s="139">
        <v>17</v>
      </c>
      <c r="C580" s="139">
        <v>17</v>
      </c>
      <c r="D580" s="139">
        <v>20</v>
      </c>
      <c r="E580" s="140">
        <f>D580/C580</f>
        <v>1.17647058823529</v>
      </c>
      <c r="F580" s="140">
        <v>-0.0476190476190477</v>
      </c>
    </row>
    <row r="581" ht="15" spans="1:6">
      <c r="A581" s="237" t="s">
        <v>529</v>
      </c>
      <c r="B581" s="139">
        <v>44</v>
      </c>
      <c r="C581" s="139">
        <v>44</v>
      </c>
      <c r="D581" s="139">
        <v>1</v>
      </c>
      <c r="E581" s="140">
        <f>D581/C581</f>
        <v>0.0227272727272727</v>
      </c>
      <c r="F581" s="140">
        <v>-0.952380952380952</v>
      </c>
    </row>
    <row r="582" ht="15" spans="1:6">
      <c r="A582" s="237" t="s">
        <v>530</v>
      </c>
      <c r="B582" s="139">
        <f>SUM(B583:B589)</f>
        <v>510</v>
      </c>
      <c r="C582" s="139">
        <f>SUM(C583:C589)</f>
        <v>2010</v>
      </c>
      <c r="D582" s="139">
        <f>SUM(D583:D589)</f>
        <v>2094</v>
      </c>
      <c r="E582" s="140">
        <f t="shared" ref="E582:E646" si="1">D582/C582</f>
        <v>1.04179104477612</v>
      </c>
      <c r="F582" s="140">
        <v>-0.0507706255666365</v>
      </c>
    </row>
    <row r="583" ht="15" spans="1:6">
      <c r="A583" s="237" t="s">
        <v>136</v>
      </c>
      <c r="B583" s="139">
        <v>380</v>
      </c>
      <c r="C583" s="139">
        <v>380</v>
      </c>
      <c r="D583" s="139">
        <v>299</v>
      </c>
      <c r="E583" s="140">
        <f t="shared" si="1"/>
        <v>0.786842105263158</v>
      </c>
      <c r="F583" s="140">
        <v>-0.0416666666666666</v>
      </c>
    </row>
    <row r="584" ht="15" spans="1:6">
      <c r="A584" s="237" t="s">
        <v>137</v>
      </c>
      <c r="B584" s="139">
        <v>100</v>
      </c>
      <c r="C584" s="139">
        <v>400</v>
      </c>
      <c r="D584" s="139">
        <v>413</v>
      </c>
      <c r="E584" s="140">
        <f t="shared" si="1"/>
        <v>1.0325</v>
      </c>
      <c r="F584" s="140">
        <v>-0.107991360691145</v>
      </c>
    </row>
    <row r="585" ht="15" spans="1:6">
      <c r="A585" s="237" t="s">
        <v>138</v>
      </c>
      <c r="B585" s="139"/>
      <c r="C585" s="139"/>
      <c r="D585" s="139"/>
      <c r="E585" s="140"/>
      <c r="F585" s="140"/>
    </row>
    <row r="586" ht="15" spans="1:6">
      <c r="A586" s="237" t="s">
        <v>531</v>
      </c>
      <c r="B586" s="139"/>
      <c r="C586" s="139"/>
      <c r="D586" s="139"/>
      <c r="E586" s="140"/>
      <c r="F586" s="140"/>
    </row>
    <row r="587" ht="15" spans="1:6">
      <c r="A587" s="237" t="s">
        <v>532</v>
      </c>
      <c r="B587" s="139">
        <v>0</v>
      </c>
      <c r="C587" s="139">
        <v>0</v>
      </c>
      <c r="D587" s="139">
        <v>31</v>
      </c>
      <c r="E587" s="140">
        <v>0</v>
      </c>
      <c r="F587" s="140">
        <v>0.24</v>
      </c>
    </row>
    <row r="588" ht="15" spans="1:6">
      <c r="A588" s="237" t="s">
        <v>533</v>
      </c>
      <c r="B588" s="139"/>
      <c r="C588" s="139"/>
      <c r="D588" s="139"/>
      <c r="E588" s="140"/>
      <c r="F588" s="140"/>
    </row>
    <row r="589" ht="15" spans="1:6">
      <c r="A589" s="237" t="s">
        <v>534</v>
      </c>
      <c r="B589" s="139">
        <v>30</v>
      </c>
      <c r="C589" s="139">
        <v>1230</v>
      </c>
      <c r="D589" s="139">
        <v>1351</v>
      </c>
      <c r="E589" s="140">
        <f t="shared" si="1"/>
        <v>1.09837398373984</v>
      </c>
      <c r="F589" s="140">
        <v>-0.0391180654338549</v>
      </c>
    </row>
    <row r="590" ht="15" spans="1:6">
      <c r="A590" s="237" t="s">
        <v>535</v>
      </c>
      <c r="B590" s="139"/>
      <c r="C590" s="139"/>
      <c r="D590" s="139"/>
      <c r="E590" s="140"/>
      <c r="F590" s="140"/>
    </row>
    <row r="591" ht="15" spans="1:6">
      <c r="A591" s="237" t="s">
        <v>536</v>
      </c>
      <c r="B591" s="139"/>
      <c r="C591" s="139"/>
      <c r="D591" s="139"/>
      <c r="E591" s="140"/>
      <c r="F591" s="140"/>
    </row>
    <row r="592" ht="15" spans="1:6">
      <c r="A592" s="237" t="s">
        <v>537</v>
      </c>
      <c r="B592" s="139">
        <f>SUM(B593:B600)</f>
        <v>12481</v>
      </c>
      <c r="C592" s="139">
        <f>SUM(C593:C600)</f>
        <v>10981</v>
      </c>
      <c r="D592" s="139">
        <f>SUM(D593:D599)</f>
        <v>11410</v>
      </c>
      <c r="E592" s="140">
        <f t="shared" si="1"/>
        <v>1.03906748019306</v>
      </c>
      <c r="F592" s="140">
        <v>-0.298191659490712</v>
      </c>
    </row>
    <row r="593" ht="15" spans="1:6">
      <c r="A593" s="237" t="s">
        <v>538</v>
      </c>
      <c r="B593" s="139"/>
      <c r="C593" s="139"/>
      <c r="D593" s="139"/>
      <c r="E593" s="140"/>
      <c r="F593" s="140">
        <v>-1</v>
      </c>
    </row>
    <row r="594" ht="15" spans="1:6">
      <c r="A594" s="237" t="s">
        <v>539</v>
      </c>
      <c r="B594" s="139"/>
      <c r="C594" s="139"/>
      <c r="D594" s="139"/>
      <c r="E594" s="140"/>
      <c r="F594" s="140"/>
    </row>
    <row r="595" ht="15" spans="1:6">
      <c r="A595" s="237" t="s">
        <v>540</v>
      </c>
      <c r="B595" s="139"/>
      <c r="C595" s="139"/>
      <c r="D595" s="139"/>
      <c r="E595" s="140"/>
      <c r="F595" s="140"/>
    </row>
    <row r="596" ht="15" spans="1:6">
      <c r="A596" s="237" t="s">
        <v>541</v>
      </c>
      <c r="B596" s="139">
        <v>0</v>
      </c>
      <c r="C596" s="139">
        <v>5000</v>
      </c>
      <c r="D596" s="139">
        <v>6103</v>
      </c>
      <c r="E596" s="140">
        <f t="shared" si="1"/>
        <v>1.2206</v>
      </c>
      <c r="F596" s="140">
        <v>0</v>
      </c>
    </row>
    <row r="597" ht="15" spans="1:6">
      <c r="A597" s="237" t="s">
        <v>542</v>
      </c>
      <c r="B597" s="139">
        <v>7481</v>
      </c>
      <c r="C597" s="139">
        <v>2481</v>
      </c>
      <c r="D597" s="139">
        <v>2723</v>
      </c>
      <c r="E597" s="140">
        <f t="shared" si="1"/>
        <v>1.0975413139863</v>
      </c>
      <c r="F597" s="140">
        <v>0</v>
      </c>
    </row>
    <row r="598" ht="15" spans="1:6">
      <c r="A598" s="237" t="s">
        <v>543</v>
      </c>
      <c r="B598" s="139">
        <v>0</v>
      </c>
      <c r="C598" s="139">
        <v>3000</v>
      </c>
      <c r="D598" s="139">
        <v>2414</v>
      </c>
      <c r="E598" s="140">
        <f t="shared" si="1"/>
        <v>0.804666666666667</v>
      </c>
      <c r="F598" s="140">
        <v>0</v>
      </c>
    </row>
    <row r="599" ht="28.5" spans="1:6">
      <c r="A599" s="237" t="s">
        <v>544</v>
      </c>
      <c r="B599" s="139">
        <v>5000</v>
      </c>
      <c r="C599" s="139">
        <v>500</v>
      </c>
      <c r="D599" s="139">
        <v>170</v>
      </c>
      <c r="E599" s="140">
        <f t="shared" si="1"/>
        <v>0.34</v>
      </c>
      <c r="F599" s="140">
        <v>-0.982105263157895</v>
      </c>
    </row>
    <row r="600" ht="15" spans="1:6">
      <c r="A600" s="237" t="s">
        <v>545</v>
      </c>
      <c r="B600" s="139"/>
      <c r="C600" s="139"/>
      <c r="D600" s="139"/>
      <c r="E600" s="140"/>
      <c r="F600" s="140"/>
    </row>
    <row r="601" ht="15" spans="1:6">
      <c r="A601" s="237" t="s">
        <v>546</v>
      </c>
      <c r="B601" s="139"/>
      <c r="C601" s="139"/>
      <c r="D601" s="139"/>
      <c r="E601" s="140"/>
      <c r="F601" s="140"/>
    </row>
    <row r="602" ht="15" spans="1:6">
      <c r="A602" s="237" t="s">
        <v>547</v>
      </c>
      <c r="B602" s="139"/>
      <c r="C602" s="139"/>
      <c r="D602" s="139"/>
      <c r="E602" s="140"/>
      <c r="F602" s="140"/>
    </row>
    <row r="603" ht="15" spans="1:6">
      <c r="A603" s="237" t="s">
        <v>548</v>
      </c>
      <c r="B603" s="139"/>
      <c r="C603" s="139"/>
      <c r="D603" s="139"/>
      <c r="E603" s="140"/>
      <c r="F603" s="140"/>
    </row>
    <row r="604" ht="15" spans="1:6">
      <c r="A604" s="237" t="s">
        <v>549</v>
      </c>
      <c r="B604" s="139"/>
      <c r="C604" s="139"/>
      <c r="D604" s="139"/>
      <c r="E604" s="140"/>
      <c r="F604" s="140"/>
    </row>
    <row r="605" ht="15" spans="1:6">
      <c r="A605" s="237" t="s">
        <v>550</v>
      </c>
      <c r="B605" s="139">
        <f>SUM(B606:B614)</f>
        <v>2530</v>
      </c>
      <c r="C605" s="139">
        <f>SUM(C606:C614)</f>
        <v>2530</v>
      </c>
      <c r="D605" s="139">
        <f>SUM(D606:D614)</f>
        <v>2799</v>
      </c>
      <c r="E605" s="140">
        <f t="shared" si="1"/>
        <v>1.10632411067194</v>
      </c>
      <c r="F605" s="140">
        <v>0.135496957403651</v>
      </c>
    </row>
    <row r="606" ht="15" spans="1:6">
      <c r="A606" s="237" t="s">
        <v>551</v>
      </c>
      <c r="B606" s="139">
        <v>600</v>
      </c>
      <c r="C606" s="139">
        <v>600</v>
      </c>
      <c r="D606" s="139">
        <v>721</v>
      </c>
      <c r="E606" s="140">
        <f t="shared" si="1"/>
        <v>1.20166666666667</v>
      </c>
      <c r="F606" s="140">
        <v>0.602222222222222</v>
      </c>
    </row>
    <row r="607" ht="15" spans="1:6">
      <c r="A607" s="237" t="s">
        <v>552</v>
      </c>
      <c r="B607" s="139">
        <v>800</v>
      </c>
      <c r="C607" s="139">
        <v>800</v>
      </c>
      <c r="D607" s="139">
        <v>311</v>
      </c>
      <c r="E607" s="140">
        <f t="shared" si="1"/>
        <v>0.38875</v>
      </c>
      <c r="F607" s="140">
        <v>-0.241463414634146</v>
      </c>
    </row>
    <row r="608" ht="15" spans="1:6">
      <c r="A608" s="237" t="s">
        <v>553</v>
      </c>
      <c r="B608" s="139">
        <v>230</v>
      </c>
      <c r="C608" s="139">
        <v>230</v>
      </c>
      <c r="D608" s="139">
        <v>845</v>
      </c>
      <c r="E608" s="140">
        <f t="shared" si="1"/>
        <v>3.67391304347826</v>
      </c>
      <c r="F608" s="140">
        <v>0.628131021194605</v>
      </c>
    </row>
    <row r="609" ht="15" spans="1:6">
      <c r="A609" s="237" t="s">
        <v>554</v>
      </c>
      <c r="B609" s="139">
        <v>500</v>
      </c>
      <c r="C609" s="139">
        <v>500</v>
      </c>
      <c r="D609" s="139">
        <v>506</v>
      </c>
      <c r="E609" s="140">
        <f t="shared" si="1"/>
        <v>1.012</v>
      </c>
      <c r="F609" s="140">
        <v>0.0160642570281124</v>
      </c>
    </row>
    <row r="610" ht="15" spans="1:6">
      <c r="A610" s="237" t="s">
        <v>555</v>
      </c>
      <c r="B610" s="139">
        <v>0</v>
      </c>
      <c r="C610" s="139">
        <v>0</v>
      </c>
      <c r="D610" s="139">
        <v>40</v>
      </c>
      <c r="E610" s="140">
        <v>0</v>
      </c>
      <c r="F610" s="140">
        <v>0</v>
      </c>
    </row>
    <row r="611" ht="15" spans="1:6">
      <c r="A611" s="237" t="s">
        <v>556</v>
      </c>
      <c r="B611" s="139">
        <v>0</v>
      </c>
      <c r="C611" s="139">
        <v>0</v>
      </c>
      <c r="D611" s="139">
        <v>65</v>
      </c>
      <c r="E611" s="140">
        <v>0</v>
      </c>
      <c r="F611" s="140">
        <v>-0.336734693877551</v>
      </c>
    </row>
    <row r="612" ht="15" spans="1:6">
      <c r="A612" s="237" t="s">
        <v>557</v>
      </c>
      <c r="B612" s="139"/>
      <c r="C612" s="139"/>
      <c r="D612" s="139"/>
      <c r="E612" s="140"/>
      <c r="F612" s="140">
        <v>-1</v>
      </c>
    </row>
    <row r="613" ht="15" spans="1:6">
      <c r="A613" s="237" t="s">
        <v>558</v>
      </c>
      <c r="B613" s="139"/>
      <c r="C613" s="139"/>
      <c r="D613" s="139"/>
      <c r="E613" s="140"/>
      <c r="F613" s="140"/>
    </row>
    <row r="614" ht="15" spans="1:6">
      <c r="A614" s="237" t="s">
        <v>559</v>
      </c>
      <c r="B614" s="139">
        <v>400</v>
      </c>
      <c r="C614" s="139">
        <v>400</v>
      </c>
      <c r="D614" s="139">
        <v>311</v>
      </c>
      <c r="E614" s="140">
        <f t="shared" si="1"/>
        <v>0.7775</v>
      </c>
      <c r="F614" s="140">
        <v>-0.0852941176470589</v>
      </c>
    </row>
    <row r="615" ht="15" spans="1:6">
      <c r="A615" s="237" t="s">
        <v>560</v>
      </c>
      <c r="B615" s="139">
        <f>SUM(B616:B622)</f>
        <v>2315</v>
      </c>
      <c r="C615" s="139">
        <f>SUM(C616:C622)</f>
        <v>4815</v>
      </c>
      <c r="D615" s="139">
        <f>SUM(D616:D622)</f>
        <v>5305</v>
      </c>
      <c r="E615" s="140">
        <f t="shared" si="1"/>
        <v>1.10176531671859</v>
      </c>
      <c r="F615" s="140">
        <v>0.673501577287066</v>
      </c>
    </row>
    <row r="616" ht="15" spans="1:6">
      <c r="A616" s="237" t="s">
        <v>561</v>
      </c>
      <c r="B616" s="139">
        <v>500</v>
      </c>
      <c r="C616" s="139">
        <v>2500</v>
      </c>
      <c r="D616" s="139">
        <v>2650</v>
      </c>
      <c r="E616" s="140">
        <f t="shared" si="1"/>
        <v>1.06</v>
      </c>
      <c r="F616" s="140">
        <v>3.10852713178295</v>
      </c>
    </row>
    <row r="617" ht="15" spans="1:6">
      <c r="A617" s="237" t="s">
        <v>562</v>
      </c>
      <c r="B617" s="139">
        <v>200</v>
      </c>
      <c r="C617" s="139">
        <v>200</v>
      </c>
      <c r="D617" s="139">
        <v>578</v>
      </c>
      <c r="E617" s="140">
        <f t="shared" si="1"/>
        <v>2.89</v>
      </c>
      <c r="F617" s="140">
        <v>0.050909090909091</v>
      </c>
    </row>
    <row r="618" ht="15" spans="1:6">
      <c r="A618" s="237" t="s">
        <v>563</v>
      </c>
      <c r="B618" s="139">
        <v>200</v>
      </c>
      <c r="C618" s="139">
        <v>700</v>
      </c>
      <c r="D618" s="139">
        <v>769</v>
      </c>
      <c r="E618" s="140">
        <f t="shared" si="1"/>
        <v>1.09857142857143</v>
      </c>
      <c r="F618" s="140">
        <v>0.312286689419795</v>
      </c>
    </row>
    <row r="619" ht="15" spans="1:6">
      <c r="A619" s="237" t="s">
        <v>564</v>
      </c>
      <c r="B619" s="139">
        <v>0</v>
      </c>
      <c r="C619" s="139">
        <v>0</v>
      </c>
      <c r="D619" s="139">
        <v>239</v>
      </c>
      <c r="E619" s="140">
        <v>0</v>
      </c>
      <c r="F619" s="140">
        <v>0.541935483870968</v>
      </c>
    </row>
    <row r="620" ht="15" spans="1:6">
      <c r="A620" s="237" t="s">
        <v>565</v>
      </c>
      <c r="B620" s="139">
        <v>215</v>
      </c>
      <c r="C620" s="139">
        <v>215</v>
      </c>
      <c r="D620" s="139">
        <v>188</v>
      </c>
      <c r="E620" s="140">
        <f t="shared" si="1"/>
        <v>0.874418604651163</v>
      </c>
      <c r="F620" s="140">
        <v>-0.196581196581197</v>
      </c>
    </row>
    <row r="621" ht="15" spans="1:6">
      <c r="A621" s="237" t="s">
        <v>566</v>
      </c>
      <c r="B621" s="139">
        <v>200</v>
      </c>
      <c r="C621" s="139">
        <v>200</v>
      </c>
      <c r="D621" s="139">
        <v>482</v>
      </c>
      <c r="E621" s="140">
        <f t="shared" si="1"/>
        <v>2.41</v>
      </c>
      <c r="F621" s="140">
        <v>-0.036</v>
      </c>
    </row>
    <row r="622" ht="15" spans="1:6">
      <c r="A622" s="237" t="s">
        <v>567</v>
      </c>
      <c r="B622" s="139">
        <v>1000</v>
      </c>
      <c r="C622" s="139">
        <v>1000</v>
      </c>
      <c r="D622" s="139">
        <v>399</v>
      </c>
      <c r="E622" s="140">
        <f t="shared" si="1"/>
        <v>0.399</v>
      </c>
      <c r="F622" s="140">
        <v>-0.202</v>
      </c>
    </row>
    <row r="623" ht="15" spans="1:6">
      <c r="A623" s="237" t="s">
        <v>568</v>
      </c>
      <c r="B623" s="139">
        <f>SUM(B624:B629)</f>
        <v>274</v>
      </c>
      <c r="C623" s="139">
        <f>SUM(C624:C629)</f>
        <v>674</v>
      </c>
      <c r="D623" s="139">
        <f>SUM(D624:D629)</f>
        <v>634</v>
      </c>
      <c r="E623" s="140">
        <f t="shared" si="1"/>
        <v>0.940652818991098</v>
      </c>
      <c r="F623" s="140">
        <v>0.00955414012738864</v>
      </c>
    </row>
    <row r="624" ht="15" spans="1:6">
      <c r="A624" s="237" t="s">
        <v>569</v>
      </c>
      <c r="B624" s="139">
        <v>180</v>
      </c>
      <c r="C624" s="139">
        <v>180</v>
      </c>
      <c r="D624" s="139">
        <v>155</v>
      </c>
      <c r="E624" s="140">
        <f t="shared" si="1"/>
        <v>0.861111111111111</v>
      </c>
      <c r="F624" s="140">
        <v>-0.668094218415417</v>
      </c>
    </row>
    <row r="625" ht="15" spans="1:6">
      <c r="A625" s="237" t="s">
        <v>570</v>
      </c>
      <c r="B625" s="139">
        <v>0</v>
      </c>
      <c r="C625" s="139">
        <v>100</v>
      </c>
      <c r="D625" s="139">
        <v>175</v>
      </c>
      <c r="E625" s="140">
        <f t="shared" si="1"/>
        <v>1.75</v>
      </c>
      <c r="F625" s="140">
        <v>1.05882352941176</v>
      </c>
    </row>
    <row r="626" ht="15" spans="1:6">
      <c r="A626" s="237" t="s">
        <v>571</v>
      </c>
      <c r="B626" s="139">
        <v>0</v>
      </c>
      <c r="C626" s="139">
        <v>0</v>
      </c>
      <c r="D626" s="139">
        <v>8</v>
      </c>
      <c r="E626" s="140">
        <v>0</v>
      </c>
      <c r="F626" s="140">
        <v>0.333333333333333</v>
      </c>
    </row>
    <row r="627" ht="15" spans="1:6">
      <c r="A627" s="237" t="s">
        <v>572</v>
      </c>
      <c r="B627" s="139"/>
      <c r="C627" s="139"/>
      <c r="D627" s="139"/>
      <c r="E627" s="140"/>
      <c r="F627" s="140"/>
    </row>
    <row r="628" ht="15" spans="1:6">
      <c r="A628" s="237" t="s">
        <v>573</v>
      </c>
      <c r="B628" s="139">
        <v>94</v>
      </c>
      <c r="C628" s="139">
        <v>94</v>
      </c>
      <c r="D628" s="139">
        <v>39</v>
      </c>
      <c r="E628" s="140">
        <f t="shared" si="1"/>
        <v>0.414893617021277</v>
      </c>
      <c r="F628" s="140">
        <v>-0.442857142857143</v>
      </c>
    </row>
    <row r="629" ht="15" spans="1:6">
      <c r="A629" s="237" t="s">
        <v>574</v>
      </c>
      <c r="B629" s="139">
        <v>0</v>
      </c>
      <c r="C629" s="139">
        <v>300</v>
      </c>
      <c r="D629" s="139">
        <v>257</v>
      </c>
      <c r="E629" s="140">
        <f t="shared" si="1"/>
        <v>0.856666666666667</v>
      </c>
      <c r="F629" s="140">
        <v>0</v>
      </c>
    </row>
    <row r="630" ht="15" spans="1:6">
      <c r="A630" s="237" t="s">
        <v>575</v>
      </c>
      <c r="B630" s="139">
        <f>SUM(B631:B637)</f>
        <v>501</v>
      </c>
      <c r="C630" s="139">
        <f>SUM(C631:C637)</f>
        <v>1001</v>
      </c>
      <c r="D630" s="139">
        <f>SUM(D631:D637)</f>
        <v>929</v>
      </c>
      <c r="E630" s="140">
        <f t="shared" si="1"/>
        <v>0.928071928071928</v>
      </c>
      <c r="F630" s="140">
        <v>0.556113902847571</v>
      </c>
    </row>
    <row r="631" ht="15" spans="1:6">
      <c r="A631" s="237" t="s">
        <v>576</v>
      </c>
      <c r="B631" s="139">
        <v>310</v>
      </c>
      <c r="C631" s="139">
        <v>810</v>
      </c>
      <c r="D631" s="139">
        <v>800</v>
      </c>
      <c r="E631" s="140">
        <f t="shared" si="1"/>
        <v>0.987654320987654</v>
      </c>
      <c r="F631" s="140">
        <v>0.666666666666667</v>
      </c>
    </row>
    <row r="632" ht="15" spans="1:6">
      <c r="A632" s="237" t="s">
        <v>577</v>
      </c>
      <c r="B632" s="139">
        <v>120</v>
      </c>
      <c r="C632" s="139">
        <v>120</v>
      </c>
      <c r="D632" s="139">
        <v>129</v>
      </c>
      <c r="E632" s="140">
        <f t="shared" si="1"/>
        <v>1.075</v>
      </c>
      <c r="F632" s="140">
        <v>0.102564102564103</v>
      </c>
    </row>
    <row r="633" ht="15" spans="1:6">
      <c r="A633" s="237" t="s">
        <v>578</v>
      </c>
      <c r="B633" s="139"/>
      <c r="C633" s="139"/>
      <c r="D633" s="139"/>
      <c r="E633" s="140"/>
      <c r="F633" s="140"/>
    </row>
    <row r="634" ht="15" spans="1:6">
      <c r="A634" s="237" t="s">
        <v>579</v>
      </c>
      <c r="B634" s="139">
        <v>20</v>
      </c>
      <c r="C634" s="139">
        <v>20</v>
      </c>
      <c r="D634" s="139">
        <v>0</v>
      </c>
      <c r="E634" s="140">
        <v>0</v>
      </c>
      <c r="F634" s="140">
        <v>0</v>
      </c>
    </row>
    <row r="635" ht="15" spans="1:6">
      <c r="A635" s="237" t="s">
        <v>580</v>
      </c>
      <c r="B635" s="139">
        <v>51</v>
      </c>
      <c r="C635" s="139">
        <v>51</v>
      </c>
      <c r="D635" s="139">
        <v>0</v>
      </c>
      <c r="E635" s="140">
        <v>0</v>
      </c>
      <c r="F635" s="140">
        <v>0</v>
      </c>
    </row>
    <row r="636" ht="15" spans="1:6">
      <c r="A636" s="237" t="s">
        <v>581</v>
      </c>
      <c r="B636" s="139"/>
      <c r="C636" s="139"/>
      <c r="D636" s="139"/>
      <c r="E636" s="140"/>
      <c r="F636" s="140"/>
    </row>
    <row r="637" ht="15" spans="1:6">
      <c r="A637" s="237" t="s">
        <v>582</v>
      </c>
      <c r="B637" s="139"/>
      <c r="C637" s="139"/>
      <c r="D637" s="139"/>
      <c r="E637" s="140"/>
      <c r="F637" s="140"/>
    </row>
    <row r="638" ht="15" spans="1:6">
      <c r="A638" s="237" t="s">
        <v>583</v>
      </c>
      <c r="B638" s="139">
        <f>SUM(B639:B646)</f>
        <v>678</v>
      </c>
      <c r="C638" s="139">
        <f>SUM(C639:C646)</f>
        <v>978</v>
      </c>
      <c r="D638" s="139">
        <f>SUM(D639:D646)</f>
        <v>957</v>
      </c>
      <c r="E638" s="140">
        <f t="shared" si="1"/>
        <v>0.978527607361963</v>
      </c>
      <c r="F638" s="140">
        <v>-0.106442577030812</v>
      </c>
    </row>
    <row r="639" ht="15" spans="1:6">
      <c r="A639" s="237" t="s">
        <v>136</v>
      </c>
      <c r="B639" s="139">
        <v>65</v>
      </c>
      <c r="C639" s="139">
        <v>65</v>
      </c>
      <c r="D639" s="139">
        <v>77</v>
      </c>
      <c r="E639" s="140">
        <f t="shared" si="1"/>
        <v>1.18461538461538</v>
      </c>
      <c r="F639" s="140">
        <v>1.40625</v>
      </c>
    </row>
    <row r="640" ht="15" spans="1:6">
      <c r="A640" s="237" t="s">
        <v>137</v>
      </c>
      <c r="B640" s="139">
        <v>33</v>
      </c>
      <c r="C640" s="139">
        <v>33</v>
      </c>
      <c r="D640" s="139">
        <v>16</v>
      </c>
      <c r="E640" s="140">
        <f t="shared" si="1"/>
        <v>0.484848484848485</v>
      </c>
      <c r="F640" s="140">
        <v>-0.857142857142857</v>
      </c>
    </row>
    <row r="641" ht="15" spans="1:6">
      <c r="A641" s="237" t="s">
        <v>138</v>
      </c>
      <c r="B641" s="139"/>
      <c r="C641" s="139"/>
      <c r="D641" s="139"/>
      <c r="E641" s="140"/>
      <c r="F641" s="140"/>
    </row>
    <row r="642" ht="15" spans="1:6">
      <c r="A642" s="237" t="s">
        <v>584</v>
      </c>
      <c r="B642" s="139">
        <v>30</v>
      </c>
      <c r="C642" s="139">
        <v>30</v>
      </c>
      <c r="D642" s="139">
        <v>132</v>
      </c>
      <c r="E642" s="140">
        <f t="shared" si="1"/>
        <v>4.4</v>
      </c>
      <c r="F642" s="140">
        <v>0.783783783783784</v>
      </c>
    </row>
    <row r="643" ht="15" spans="1:6">
      <c r="A643" s="237" t="s">
        <v>585</v>
      </c>
      <c r="B643" s="139">
        <v>20</v>
      </c>
      <c r="C643" s="139">
        <v>20</v>
      </c>
      <c r="D643" s="139">
        <v>37</v>
      </c>
      <c r="E643" s="140">
        <f t="shared" si="1"/>
        <v>1.85</v>
      </c>
      <c r="F643" s="140">
        <v>-0.075</v>
      </c>
    </row>
    <row r="644" ht="15" spans="1:6">
      <c r="A644" s="237" t="s">
        <v>586</v>
      </c>
      <c r="B644" s="139">
        <v>0</v>
      </c>
      <c r="C644" s="139">
        <v>0</v>
      </c>
      <c r="D644" s="139">
        <v>15</v>
      </c>
      <c r="E644" s="140">
        <v>0</v>
      </c>
      <c r="F644" s="140">
        <v>0</v>
      </c>
    </row>
    <row r="645" ht="15" spans="1:6">
      <c r="A645" s="237" t="s">
        <v>587</v>
      </c>
      <c r="B645" s="139">
        <v>370</v>
      </c>
      <c r="C645" s="139">
        <v>670</v>
      </c>
      <c r="D645" s="139">
        <v>620</v>
      </c>
      <c r="E645" s="140">
        <f t="shared" si="1"/>
        <v>0.925373134328358</v>
      </c>
      <c r="F645" s="140">
        <v>0.333333333333333</v>
      </c>
    </row>
    <row r="646" ht="15" spans="1:6">
      <c r="A646" s="237" t="s">
        <v>588</v>
      </c>
      <c r="B646" s="139">
        <v>160</v>
      </c>
      <c r="C646" s="139">
        <v>160</v>
      </c>
      <c r="D646" s="139">
        <v>60</v>
      </c>
      <c r="E646" s="140">
        <f t="shared" si="1"/>
        <v>0.375</v>
      </c>
      <c r="F646" s="140">
        <v>-0.827586206896552</v>
      </c>
    </row>
    <row r="647" ht="15" spans="1:6">
      <c r="A647" s="237" t="s">
        <v>589</v>
      </c>
      <c r="B647" s="139">
        <v>0</v>
      </c>
      <c r="C647" s="139">
        <v>0</v>
      </c>
      <c r="D647" s="139">
        <f>SUM(D648:D651)</f>
        <v>22</v>
      </c>
      <c r="E647" s="140">
        <v>0</v>
      </c>
      <c r="F647" s="140">
        <v>3.4</v>
      </c>
    </row>
    <row r="648" ht="15" spans="1:6">
      <c r="A648" s="237" t="s">
        <v>136</v>
      </c>
      <c r="B648" s="139">
        <v>0</v>
      </c>
      <c r="C648" s="139">
        <v>0</v>
      </c>
      <c r="D648" s="139">
        <v>22</v>
      </c>
      <c r="E648" s="140">
        <v>0</v>
      </c>
      <c r="F648" s="140">
        <v>3.4</v>
      </c>
    </row>
    <row r="649" ht="15" spans="1:6">
      <c r="A649" s="237" t="s">
        <v>137</v>
      </c>
      <c r="B649" s="139"/>
      <c r="C649" s="139"/>
      <c r="D649" s="139"/>
      <c r="E649" s="140"/>
      <c r="F649" s="140"/>
    </row>
    <row r="650" ht="15" spans="1:6">
      <c r="A650" s="237" t="s">
        <v>138</v>
      </c>
      <c r="B650" s="139"/>
      <c r="C650" s="139"/>
      <c r="D650" s="139"/>
      <c r="E650" s="140"/>
      <c r="F650" s="140"/>
    </row>
    <row r="651" ht="15" spans="1:6">
      <c r="A651" s="237" t="s">
        <v>590</v>
      </c>
      <c r="B651" s="139"/>
      <c r="C651" s="139"/>
      <c r="D651" s="139"/>
      <c r="E651" s="140"/>
      <c r="F651" s="140"/>
    </row>
    <row r="652" ht="15" spans="1:6">
      <c r="A652" s="237" t="s">
        <v>591</v>
      </c>
      <c r="B652" s="139">
        <f>SUM(B653:B654)</f>
        <v>4563</v>
      </c>
      <c r="C652" s="139">
        <f>SUM(C653:C654)</f>
        <v>4563</v>
      </c>
      <c r="D652" s="139">
        <f>SUM(D653:D654)</f>
        <v>4080</v>
      </c>
      <c r="E652" s="140">
        <f t="shared" ref="E652:E660" si="2">D652/C652</f>
        <v>0.894148586456279</v>
      </c>
      <c r="F652" s="140">
        <v>0.102702702702703</v>
      </c>
    </row>
    <row r="653" ht="15" spans="1:6">
      <c r="A653" s="237" t="s">
        <v>592</v>
      </c>
      <c r="B653" s="139">
        <v>2216</v>
      </c>
      <c r="C653" s="139">
        <v>2216</v>
      </c>
      <c r="D653" s="139">
        <v>1750</v>
      </c>
      <c r="E653" s="140">
        <f t="shared" si="2"/>
        <v>0.78971119133574</v>
      </c>
      <c r="F653" s="140">
        <v>-0.0540540540540541</v>
      </c>
    </row>
    <row r="654" ht="15" spans="1:6">
      <c r="A654" s="237" t="s">
        <v>593</v>
      </c>
      <c r="B654" s="139">
        <v>2347</v>
      </c>
      <c r="C654" s="139">
        <v>2347</v>
      </c>
      <c r="D654" s="139">
        <v>2330</v>
      </c>
      <c r="E654" s="140">
        <f t="shared" si="2"/>
        <v>0.992756710694504</v>
      </c>
      <c r="F654" s="140">
        <v>0.259459459459459</v>
      </c>
    </row>
    <row r="655" ht="15" spans="1:6">
      <c r="A655" s="237" t="s">
        <v>594</v>
      </c>
      <c r="B655" s="139">
        <f>SUM(B656:B657)</f>
        <v>1450</v>
      </c>
      <c r="C655" s="139">
        <f>SUM(C656:C657)</f>
        <v>1450</v>
      </c>
      <c r="D655" s="139">
        <f>SUM(D656:D657)</f>
        <v>1560</v>
      </c>
      <c r="E655" s="140">
        <f t="shared" si="2"/>
        <v>1.07586206896552</v>
      </c>
      <c r="F655" s="140">
        <v>-0.0370370370370371</v>
      </c>
    </row>
    <row r="656" ht="15" spans="1:6">
      <c r="A656" s="237" t="s">
        <v>595</v>
      </c>
      <c r="B656" s="139">
        <v>1400</v>
      </c>
      <c r="C656" s="139">
        <v>1400</v>
      </c>
      <c r="D656" s="139">
        <v>1440</v>
      </c>
      <c r="E656" s="140">
        <f t="shared" si="2"/>
        <v>1.02857142857143</v>
      </c>
      <c r="F656" s="140">
        <v>-0.04</v>
      </c>
    </row>
    <row r="657" ht="15" spans="1:6">
      <c r="A657" s="237" t="s">
        <v>596</v>
      </c>
      <c r="B657" s="139">
        <v>50</v>
      </c>
      <c r="C657" s="139">
        <v>50</v>
      </c>
      <c r="D657" s="139">
        <v>120</v>
      </c>
      <c r="E657" s="140">
        <f t="shared" si="2"/>
        <v>2.4</v>
      </c>
      <c r="F657" s="140">
        <v>0</v>
      </c>
    </row>
    <row r="658" ht="15" spans="1:6">
      <c r="A658" s="237" t="s">
        <v>597</v>
      </c>
      <c r="B658" s="139">
        <f>SUM(B659:B660)</f>
        <v>481</v>
      </c>
      <c r="C658" s="139">
        <f>SUM(C659:C660)</f>
        <v>1481</v>
      </c>
      <c r="D658" s="139">
        <f>SUM(D659:D660)</f>
        <v>1360</v>
      </c>
      <c r="E658" s="140">
        <f t="shared" si="2"/>
        <v>0.918298446995273</v>
      </c>
      <c r="F658" s="140">
        <v>0.446808510638298</v>
      </c>
    </row>
    <row r="659" ht="15" spans="1:6">
      <c r="A659" s="237" t="s">
        <v>598</v>
      </c>
      <c r="B659" s="139">
        <v>161</v>
      </c>
      <c r="C659" s="139">
        <v>861</v>
      </c>
      <c r="D659" s="139">
        <v>700</v>
      </c>
      <c r="E659" s="140">
        <f t="shared" si="2"/>
        <v>0.813008130081301</v>
      </c>
      <c r="F659" s="140">
        <v>1.33333333333333</v>
      </c>
    </row>
    <row r="660" ht="15" spans="1:6">
      <c r="A660" s="237" t="s">
        <v>599</v>
      </c>
      <c r="B660" s="139">
        <v>320</v>
      </c>
      <c r="C660" s="139">
        <v>620</v>
      </c>
      <c r="D660" s="139">
        <v>660</v>
      </c>
      <c r="E660" s="140">
        <f t="shared" si="2"/>
        <v>1.06451612903226</v>
      </c>
      <c r="F660" s="140">
        <v>0.03125</v>
      </c>
    </row>
    <row r="661" ht="15" spans="1:6">
      <c r="A661" s="237" t="s">
        <v>600</v>
      </c>
      <c r="B661" s="139"/>
      <c r="C661" s="139"/>
      <c r="D661" s="139"/>
      <c r="E661" s="140"/>
      <c r="F661" s="140"/>
    </row>
    <row r="662" ht="15" spans="1:6">
      <c r="A662" s="237" t="s">
        <v>601</v>
      </c>
      <c r="B662" s="139"/>
      <c r="C662" s="139"/>
      <c r="D662" s="139"/>
      <c r="E662" s="140"/>
      <c r="F662" s="140"/>
    </row>
    <row r="663" ht="15" spans="1:6">
      <c r="A663" s="237" t="s">
        <v>602</v>
      </c>
      <c r="B663" s="139"/>
      <c r="C663" s="139"/>
      <c r="D663" s="139"/>
      <c r="E663" s="140"/>
      <c r="F663" s="140"/>
    </row>
    <row r="664" ht="15" spans="1:6">
      <c r="A664" s="237" t="s">
        <v>603</v>
      </c>
      <c r="B664" s="139">
        <f>SUM(B665:B666)</f>
        <v>80</v>
      </c>
      <c r="C664" s="139">
        <f>SUM(C665:C666)</f>
        <v>80</v>
      </c>
      <c r="D664" s="139">
        <f>SUM(D665:D666)</f>
        <v>9</v>
      </c>
      <c r="E664" s="140">
        <f>D664/C664</f>
        <v>0.1125</v>
      </c>
      <c r="F664" s="140">
        <v>-0.1</v>
      </c>
    </row>
    <row r="665" ht="15" spans="1:6">
      <c r="A665" s="237" t="s">
        <v>604</v>
      </c>
      <c r="B665" s="139"/>
      <c r="C665" s="139"/>
      <c r="D665" s="139"/>
      <c r="E665" s="140"/>
      <c r="F665" s="140"/>
    </row>
    <row r="666" ht="15" spans="1:6">
      <c r="A666" s="237" t="s">
        <v>605</v>
      </c>
      <c r="B666" s="139">
        <v>80</v>
      </c>
      <c r="C666" s="139">
        <v>80</v>
      </c>
      <c r="D666" s="139">
        <v>9</v>
      </c>
      <c r="E666" s="140">
        <f>D666/C666</f>
        <v>0.1125</v>
      </c>
      <c r="F666" s="140">
        <v>-0.1</v>
      </c>
    </row>
    <row r="667" ht="15" spans="1:6">
      <c r="A667" s="237" t="s">
        <v>606</v>
      </c>
      <c r="B667" s="139">
        <f>SUM(B668:B670)</f>
        <v>10023</v>
      </c>
      <c r="C667" s="139">
        <f>SUM(C668:C670)</f>
        <v>7274</v>
      </c>
      <c r="D667" s="139">
        <f>SUM(D668:D670)</f>
        <v>7338</v>
      </c>
      <c r="E667" s="140">
        <f>D667/C667</f>
        <v>1.00879846026945</v>
      </c>
      <c r="F667" s="140">
        <v>-0.292859207863544</v>
      </c>
    </row>
    <row r="668" ht="28.5" spans="1:6">
      <c r="A668" s="237" t="s">
        <v>607</v>
      </c>
      <c r="B668" s="139">
        <v>2749</v>
      </c>
      <c r="C668" s="139">
        <v>0</v>
      </c>
      <c r="D668" s="139">
        <v>0</v>
      </c>
      <c r="E668" s="140">
        <v>0</v>
      </c>
      <c r="F668" s="140">
        <v>-1</v>
      </c>
    </row>
    <row r="669" ht="28.5" spans="1:6">
      <c r="A669" s="237" t="s">
        <v>608</v>
      </c>
      <c r="B669" s="139">
        <v>7274</v>
      </c>
      <c r="C669" s="139">
        <v>7274</v>
      </c>
      <c r="D669" s="139">
        <v>7338</v>
      </c>
      <c r="E669" s="140">
        <f>D669/C669</f>
        <v>1.00879846026945</v>
      </c>
      <c r="F669" s="140">
        <v>-0.0284655103932212</v>
      </c>
    </row>
    <row r="670" ht="15" spans="1:6">
      <c r="A670" s="237" t="s">
        <v>609</v>
      </c>
      <c r="B670" s="139"/>
      <c r="C670" s="139"/>
      <c r="D670" s="139"/>
      <c r="E670" s="140"/>
      <c r="F670" s="140"/>
    </row>
    <row r="671" ht="15" spans="1:6">
      <c r="A671" s="237" t="s">
        <v>610</v>
      </c>
      <c r="B671" s="139">
        <f>SUM(B672:B675)</f>
        <v>140</v>
      </c>
      <c r="C671" s="139">
        <f>SUM(C672:C675)</f>
        <v>140</v>
      </c>
      <c r="D671" s="139">
        <v>0</v>
      </c>
      <c r="E671" s="140">
        <v>0</v>
      </c>
      <c r="F671" s="140">
        <v>-1</v>
      </c>
    </row>
    <row r="672" ht="15" spans="1:6">
      <c r="A672" s="237" t="s">
        <v>611</v>
      </c>
      <c r="B672" s="139"/>
      <c r="C672" s="139"/>
      <c r="D672" s="139"/>
      <c r="E672" s="140"/>
      <c r="F672" s="140"/>
    </row>
    <row r="673" ht="15" spans="1:6">
      <c r="A673" s="237" t="s">
        <v>612</v>
      </c>
      <c r="B673" s="139">
        <v>140</v>
      </c>
      <c r="C673" s="139">
        <v>140</v>
      </c>
      <c r="D673" s="139">
        <v>0</v>
      </c>
      <c r="E673" s="140">
        <v>0</v>
      </c>
      <c r="F673" s="140">
        <v>-1</v>
      </c>
    </row>
    <row r="674" ht="15" spans="1:6">
      <c r="A674" s="237" t="s">
        <v>613</v>
      </c>
      <c r="B674" s="139"/>
      <c r="C674" s="139"/>
      <c r="D674" s="139"/>
      <c r="E674" s="140"/>
      <c r="F674" s="140"/>
    </row>
    <row r="675" ht="15" spans="1:6">
      <c r="A675" s="237" t="s">
        <v>614</v>
      </c>
      <c r="B675" s="139"/>
      <c r="C675" s="139"/>
      <c r="D675" s="139"/>
      <c r="E675" s="140"/>
      <c r="F675" s="140"/>
    </row>
    <row r="676" ht="15" spans="1:6">
      <c r="A676" s="237" t="s">
        <v>615</v>
      </c>
      <c r="B676" s="139">
        <f>SUM(B677:B683)</f>
        <v>120</v>
      </c>
      <c r="C676" s="139">
        <f>SUM(C677:C683)</f>
        <v>120</v>
      </c>
      <c r="D676" s="139">
        <f>SUM(D677:D683)</f>
        <v>150</v>
      </c>
      <c r="E676" s="140">
        <f>D676/C676</f>
        <v>1.25</v>
      </c>
      <c r="F676" s="140">
        <v>1.11267605633803</v>
      </c>
    </row>
    <row r="677" ht="15" spans="1:6">
      <c r="A677" s="237" t="s">
        <v>136</v>
      </c>
      <c r="B677" s="139">
        <v>87</v>
      </c>
      <c r="C677" s="139">
        <v>87</v>
      </c>
      <c r="D677" s="139">
        <v>87</v>
      </c>
      <c r="E677" s="140">
        <f>D677/C677</f>
        <v>1</v>
      </c>
      <c r="F677" s="140">
        <v>2.10714285714286</v>
      </c>
    </row>
    <row r="678" ht="15" spans="1:6">
      <c r="A678" s="237" t="s">
        <v>137</v>
      </c>
      <c r="B678" s="139">
        <v>33</v>
      </c>
      <c r="C678" s="139">
        <v>33</v>
      </c>
      <c r="D678" s="139">
        <v>25</v>
      </c>
      <c r="E678" s="140">
        <f>D678/C678</f>
        <v>0.757575757575758</v>
      </c>
      <c r="F678" s="140">
        <v>-0.242424242424242</v>
      </c>
    </row>
    <row r="679" ht="15" spans="1:6">
      <c r="A679" s="237" t="s">
        <v>138</v>
      </c>
      <c r="B679" s="139"/>
      <c r="C679" s="139"/>
      <c r="D679" s="139"/>
      <c r="E679" s="140"/>
      <c r="F679" s="140"/>
    </row>
    <row r="680" ht="15" spans="1:6">
      <c r="A680" s="237" t="s">
        <v>616</v>
      </c>
      <c r="B680" s="139">
        <v>0</v>
      </c>
      <c r="C680" s="139">
        <v>0</v>
      </c>
      <c r="D680" s="139">
        <v>3</v>
      </c>
      <c r="E680" s="140">
        <v>0</v>
      </c>
      <c r="F680" s="140">
        <v>0</v>
      </c>
    </row>
    <row r="681" ht="15" spans="1:6">
      <c r="A681" s="237" t="s">
        <v>617</v>
      </c>
      <c r="B681" s="139"/>
      <c r="C681" s="139"/>
      <c r="D681" s="139"/>
      <c r="E681" s="140"/>
      <c r="F681" s="140"/>
    </row>
    <row r="682" ht="15" spans="1:6">
      <c r="A682" s="237" t="s">
        <v>145</v>
      </c>
      <c r="B682" s="139"/>
      <c r="C682" s="139"/>
      <c r="D682" s="139"/>
      <c r="E682" s="140"/>
      <c r="F682" s="140"/>
    </row>
    <row r="683" ht="15" spans="1:6">
      <c r="A683" s="237" t="s">
        <v>618</v>
      </c>
      <c r="B683" s="139">
        <v>0</v>
      </c>
      <c r="C683" s="139">
        <v>0</v>
      </c>
      <c r="D683" s="139">
        <v>35</v>
      </c>
      <c r="E683" s="140">
        <v>0</v>
      </c>
      <c r="F683" s="140">
        <v>2.5</v>
      </c>
    </row>
    <row r="684" ht="15" spans="1:6">
      <c r="A684" s="237" t="s">
        <v>619</v>
      </c>
      <c r="B684" s="139">
        <v>0</v>
      </c>
      <c r="C684" s="139">
        <v>0</v>
      </c>
      <c r="D684" s="139">
        <f>SUM(D685:D686)</f>
        <v>68</v>
      </c>
      <c r="E684" s="140">
        <v>0</v>
      </c>
      <c r="F684" s="140">
        <v>0</v>
      </c>
    </row>
    <row r="685" ht="28.5" spans="1:6">
      <c r="A685" s="237" t="s">
        <v>620</v>
      </c>
      <c r="B685" s="139">
        <v>0</v>
      </c>
      <c r="C685" s="139">
        <v>0</v>
      </c>
      <c r="D685" s="139">
        <v>68</v>
      </c>
      <c r="E685" s="140">
        <v>0</v>
      </c>
      <c r="F685" s="140">
        <v>0</v>
      </c>
    </row>
    <row r="686" ht="15" spans="1:6">
      <c r="A686" s="237" t="s">
        <v>621</v>
      </c>
      <c r="B686" s="139"/>
      <c r="C686" s="139"/>
      <c r="D686" s="139"/>
      <c r="E686" s="140"/>
      <c r="F686" s="140"/>
    </row>
    <row r="687" ht="15" spans="1:6">
      <c r="A687" s="237" t="s">
        <v>622</v>
      </c>
      <c r="B687" s="139">
        <f>B688</f>
        <v>2582</v>
      </c>
      <c r="C687" s="139">
        <f>C688</f>
        <v>7031</v>
      </c>
      <c r="D687" s="139">
        <f>D688</f>
        <v>6731</v>
      </c>
      <c r="E687" s="140">
        <f t="shared" ref="E687:E692" si="3">D687/C687</f>
        <v>0.957331816242355</v>
      </c>
      <c r="F687" s="140">
        <v>2.25483558994197</v>
      </c>
    </row>
    <row r="688" ht="15" spans="1:6">
      <c r="A688" s="237" t="s">
        <v>623</v>
      </c>
      <c r="B688" s="139">
        <v>2582</v>
      </c>
      <c r="C688" s="139">
        <v>7031</v>
      </c>
      <c r="D688" s="139">
        <v>6731</v>
      </c>
      <c r="E688" s="140">
        <f t="shared" si="3"/>
        <v>0.957331816242355</v>
      </c>
      <c r="F688" s="140">
        <v>2.25483558994197</v>
      </c>
    </row>
    <row r="689" ht="14.25" spans="1:6">
      <c r="A689" s="236" t="s">
        <v>624</v>
      </c>
      <c r="B689" s="150">
        <f>SUM(B690,B695,B709,B713,B725,B728,B732,B737,B741,B745,B748,B757,B759)</f>
        <v>33500</v>
      </c>
      <c r="C689" s="150">
        <f>SUM(C690,C695,C709,C713,C725,C728,C732,C737,C741,C745,C748,C757,C759)</f>
        <v>37000</v>
      </c>
      <c r="D689" s="150">
        <f>SUM(D690,D695,D709,D713,D725,D728,D732,D737,D741,D745,D748,D757,D759)</f>
        <v>37277</v>
      </c>
      <c r="E689" s="151">
        <f t="shared" si="3"/>
        <v>1.00748648648649</v>
      </c>
      <c r="F689" s="151">
        <v>0.0106276264063982</v>
      </c>
    </row>
    <row r="690" ht="15" spans="1:6">
      <c r="A690" s="237" t="s">
        <v>625</v>
      </c>
      <c r="B690" s="139">
        <f>SUM(B691:B694)</f>
        <v>272</v>
      </c>
      <c r="C690" s="139">
        <f>SUM(C691:C694)</f>
        <v>1272</v>
      </c>
      <c r="D690" s="139">
        <f>SUM(D691:D694)</f>
        <v>1036</v>
      </c>
      <c r="E690" s="140">
        <f t="shared" si="3"/>
        <v>0.814465408805031</v>
      </c>
      <c r="F690" s="140">
        <v>-0.268877911079746</v>
      </c>
    </row>
    <row r="691" ht="15" spans="1:6">
      <c r="A691" s="237" t="s">
        <v>136</v>
      </c>
      <c r="B691" s="139">
        <v>235</v>
      </c>
      <c r="C691" s="139">
        <v>935</v>
      </c>
      <c r="D691" s="139">
        <v>803</v>
      </c>
      <c r="E691" s="140">
        <f t="shared" si="3"/>
        <v>0.858823529411765</v>
      </c>
      <c r="F691" s="140">
        <v>0.327272727272727</v>
      </c>
    </row>
    <row r="692" ht="15" spans="1:6">
      <c r="A692" s="237" t="s">
        <v>137</v>
      </c>
      <c r="B692" s="139">
        <v>0</v>
      </c>
      <c r="C692" s="139">
        <v>300</v>
      </c>
      <c r="D692" s="139">
        <v>233</v>
      </c>
      <c r="E692" s="140">
        <f t="shared" si="3"/>
        <v>0.776666666666667</v>
      </c>
      <c r="F692" s="140">
        <v>-0.697795071335927</v>
      </c>
    </row>
    <row r="693" ht="15" spans="1:6">
      <c r="A693" s="237" t="s">
        <v>138</v>
      </c>
      <c r="B693" s="139"/>
      <c r="C693" s="139"/>
      <c r="D693" s="139"/>
      <c r="E693" s="140"/>
      <c r="F693" s="140"/>
    </row>
    <row r="694" ht="15" spans="1:6">
      <c r="A694" s="237" t="s">
        <v>626</v>
      </c>
      <c r="B694" s="139">
        <v>37</v>
      </c>
      <c r="C694" s="139">
        <v>37</v>
      </c>
      <c r="D694" s="139">
        <v>0</v>
      </c>
      <c r="E694" s="140">
        <v>0</v>
      </c>
      <c r="F694" s="140">
        <v>-1</v>
      </c>
    </row>
    <row r="695" ht="15" spans="1:6">
      <c r="A695" s="237" t="s">
        <v>627</v>
      </c>
      <c r="B695" s="139">
        <f>SUM(B696:B708)</f>
        <v>660</v>
      </c>
      <c r="C695" s="139">
        <f>SUM(C696:C708)</f>
        <v>660</v>
      </c>
      <c r="D695" s="139">
        <f>SUM(D696:D708)</f>
        <v>648</v>
      </c>
      <c r="E695" s="140">
        <f>D695/C695</f>
        <v>0.981818181818182</v>
      </c>
      <c r="F695" s="140">
        <v>0.206703910614525</v>
      </c>
    </row>
    <row r="696" ht="15" spans="1:6">
      <c r="A696" s="237" t="s">
        <v>628</v>
      </c>
      <c r="B696" s="139">
        <v>330</v>
      </c>
      <c r="C696" s="139">
        <v>330</v>
      </c>
      <c r="D696" s="139">
        <v>151</v>
      </c>
      <c r="E696" s="140">
        <f>D696/C696</f>
        <v>0.457575757575758</v>
      </c>
      <c r="F696" s="140">
        <v>24.1666666666667</v>
      </c>
    </row>
    <row r="697" ht="15" spans="1:6">
      <c r="A697" s="237" t="s">
        <v>629</v>
      </c>
      <c r="B697" s="139">
        <v>330</v>
      </c>
      <c r="C697" s="139">
        <v>330</v>
      </c>
      <c r="D697" s="139">
        <v>68</v>
      </c>
      <c r="E697" s="140">
        <f>D697/C697</f>
        <v>0.206060606060606</v>
      </c>
      <c r="F697" s="140">
        <v>0.7</v>
      </c>
    </row>
    <row r="698" ht="15" spans="1:6">
      <c r="A698" s="237" t="s">
        <v>630</v>
      </c>
      <c r="B698" s="139"/>
      <c r="C698" s="139"/>
      <c r="D698" s="139"/>
      <c r="E698" s="140"/>
      <c r="F698" s="140"/>
    </row>
    <row r="699" ht="15" spans="1:6">
      <c r="A699" s="237" t="s">
        <v>631</v>
      </c>
      <c r="B699" s="139"/>
      <c r="C699" s="139"/>
      <c r="D699" s="139"/>
      <c r="E699" s="140"/>
      <c r="F699" s="140"/>
    </row>
    <row r="700" ht="15" spans="1:6">
      <c r="A700" s="237" t="s">
        <v>632</v>
      </c>
      <c r="B700" s="139"/>
      <c r="C700" s="139"/>
      <c r="D700" s="139"/>
      <c r="E700" s="140"/>
      <c r="F700" s="140"/>
    </row>
    <row r="701" ht="15" spans="1:6">
      <c r="A701" s="237" t="s">
        <v>633</v>
      </c>
      <c r="B701" s="139"/>
      <c r="C701" s="139"/>
      <c r="D701" s="139"/>
      <c r="E701" s="140"/>
      <c r="F701" s="140"/>
    </row>
    <row r="702" ht="15" spans="1:6">
      <c r="A702" s="237" t="s">
        <v>634</v>
      </c>
      <c r="B702" s="139"/>
      <c r="C702" s="139"/>
      <c r="D702" s="139"/>
      <c r="E702" s="140"/>
      <c r="F702" s="140"/>
    </row>
    <row r="703" ht="15" spans="1:6">
      <c r="A703" s="237" t="s">
        <v>635</v>
      </c>
      <c r="B703" s="139"/>
      <c r="C703" s="139"/>
      <c r="D703" s="139"/>
      <c r="E703" s="140"/>
      <c r="F703" s="140"/>
    </row>
    <row r="704" ht="15" spans="1:6">
      <c r="A704" s="237" t="s">
        <v>636</v>
      </c>
      <c r="B704" s="139"/>
      <c r="C704" s="139"/>
      <c r="D704" s="139"/>
      <c r="E704" s="140"/>
      <c r="F704" s="140"/>
    </row>
    <row r="705" ht="15" spans="1:6">
      <c r="A705" s="237" t="s">
        <v>637</v>
      </c>
      <c r="B705" s="139"/>
      <c r="C705" s="139"/>
      <c r="D705" s="139"/>
      <c r="E705" s="140"/>
      <c r="F705" s="140"/>
    </row>
    <row r="706" ht="15" spans="1:6">
      <c r="A706" s="237" t="s">
        <v>638</v>
      </c>
      <c r="B706" s="139"/>
      <c r="C706" s="139"/>
      <c r="D706" s="139"/>
      <c r="E706" s="140"/>
      <c r="F706" s="140"/>
    </row>
    <row r="707" ht="15" spans="1:6">
      <c r="A707" s="237" t="s">
        <v>639</v>
      </c>
      <c r="B707" s="139"/>
      <c r="C707" s="139"/>
      <c r="D707" s="139"/>
      <c r="E707" s="140"/>
      <c r="F707" s="140"/>
    </row>
    <row r="708" ht="15" spans="1:6">
      <c r="A708" s="237" t="s">
        <v>640</v>
      </c>
      <c r="B708" s="139">
        <v>0</v>
      </c>
      <c r="C708" s="139">
        <v>0</v>
      </c>
      <c r="D708" s="139">
        <v>429</v>
      </c>
      <c r="E708" s="140">
        <v>0</v>
      </c>
      <c r="F708" s="140">
        <v>-0.126272912423625</v>
      </c>
    </row>
    <row r="709" ht="15" spans="1:6">
      <c r="A709" s="237" t="s">
        <v>641</v>
      </c>
      <c r="B709" s="139">
        <f>SUM(B710:B712)</f>
        <v>4071</v>
      </c>
      <c r="C709" s="139">
        <f>SUM(C710:C712)</f>
        <v>3071</v>
      </c>
      <c r="D709" s="139">
        <f>SUM(D710:D712)</f>
        <v>2998</v>
      </c>
      <c r="E709" s="140">
        <f>D709/C709</f>
        <v>0.976229241289482</v>
      </c>
      <c r="F709" s="140">
        <v>-0.575654635527247</v>
      </c>
    </row>
    <row r="710" ht="15" spans="1:6">
      <c r="A710" s="237" t="s">
        <v>642</v>
      </c>
      <c r="B710" s="139"/>
      <c r="C710" s="139"/>
      <c r="D710" s="139"/>
      <c r="E710" s="140"/>
      <c r="F710" s="140"/>
    </row>
    <row r="711" ht="15" spans="1:6">
      <c r="A711" s="237" t="s">
        <v>643</v>
      </c>
      <c r="B711" s="139">
        <v>4018</v>
      </c>
      <c r="C711" s="139">
        <v>3018</v>
      </c>
      <c r="D711" s="139">
        <v>2526</v>
      </c>
      <c r="E711" s="140">
        <f>D711/C711</f>
        <v>0.836978131212724</v>
      </c>
      <c r="F711" s="140">
        <v>-0.635865647974629</v>
      </c>
    </row>
    <row r="712" ht="15" spans="1:6">
      <c r="A712" s="237" t="s">
        <v>644</v>
      </c>
      <c r="B712" s="139">
        <v>53</v>
      </c>
      <c r="C712" s="139">
        <v>53</v>
      </c>
      <c r="D712" s="139">
        <v>472</v>
      </c>
      <c r="E712" s="140">
        <f>D712/C712</f>
        <v>8.90566037735849</v>
      </c>
      <c r="F712" s="140">
        <v>2.6875</v>
      </c>
    </row>
    <row r="713" ht="15" spans="1:6">
      <c r="A713" s="237" t="s">
        <v>645</v>
      </c>
      <c r="B713" s="139">
        <f>SUM(B714:B724)</f>
        <v>5828</v>
      </c>
      <c r="C713" s="139">
        <f>SUM(C714:C724)</f>
        <v>5828</v>
      </c>
      <c r="D713" s="139">
        <f>SUM(D714:D724)</f>
        <v>5829</v>
      </c>
      <c r="E713" s="140">
        <f>D713/C713</f>
        <v>1.00017158544955</v>
      </c>
      <c r="F713" s="140">
        <v>0.621418636995827</v>
      </c>
    </row>
    <row r="714" ht="15" spans="1:6">
      <c r="A714" s="237" t="s">
        <v>646</v>
      </c>
      <c r="B714" s="139">
        <v>1054</v>
      </c>
      <c r="C714" s="139">
        <v>1054</v>
      </c>
      <c r="D714" s="139">
        <v>663</v>
      </c>
      <c r="E714" s="140">
        <f>D714/C714</f>
        <v>0.629032258064516</v>
      </c>
      <c r="F714" s="140">
        <v>0.731070496083551</v>
      </c>
    </row>
    <row r="715" ht="15" spans="1:6">
      <c r="A715" s="237" t="s">
        <v>647</v>
      </c>
      <c r="B715" s="139">
        <v>235</v>
      </c>
      <c r="C715" s="139">
        <v>235</v>
      </c>
      <c r="D715" s="139">
        <v>0</v>
      </c>
      <c r="E715" s="140">
        <v>0</v>
      </c>
      <c r="F715" s="140">
        <v>-1</v>
      </c>
    </row>
    <row r="716" ht="15" spans="1:6">
      <c r="A716" s="237" t="s">
        <v>648</v>
      </c>
      <c r="B716" s="139">
        <v>531</v>
      </c>
      <c r="C716" s="139">
        <v>531</v>
      </c>
      <c r="D716" s="139">
        <v>388</v>
      </c>
      <c r="E716" s="140">
        <f>D716/C716</f>
        <v>0.730696798493409</v>
      </c>
      <c r="F716" s="140">
        <v>-0.304659498207885</v>
      </c>
    </row>
    <row r="717" ht="15" spans="1:6">
      <c r="A717" s="237" t="s">
        <v>649</v>
      </c>
      <c r="B717" s="139"/>
      <c r="C717" s="139"/>
      <c r="D717" s="139"/>
      <c r="E717" s="140"/>
      <c r="F717" s="140"/>
    </row>
    <row r="718" ht="15" spans="1:6">
      <c r="A718" s="237" t="s">
        <v>650</v>
      </c>
      <c r="B718" s="139"/>
      <c r="C718" s="139"/>
      <c r="D718" s="139"/>
      <c r="E718" s="140"/>
      <c r="F718" s="140"/>
    </row>
    <row r="719" ht="15" spans="1:6">
      <c r="A719" s="237" t="s">
        <v>651</v>
      </c>
      <c r="B719" s="139"/>
      <c r="C719" s="139"/>
      <c r="D719" s="139"/>
      <c r="E719" s="140"/>
      <c r="F719" s="140"/>
    </row>
    <row r="720" ht="15" spans="1:6">
      <c r="A720" s="237" t="s">
        <v>652</v>
      </c>
      <c r="B720" s="139"/>
      <c r="C720" s="139"/>
      <c r="D720" s="139"/>
      <c r="E720" s="140"/>
      <c r="F720" s="140"/>
    </row>
    <row r="721" ht="15" spans="1:6">
      <c r="A721" s="237" t="s">
        <v>653</v>
      </c>
      <c r="B721" s="139">
        <v>1583</v>
      </c>
      <c r="C721" s="139">
        <v>1583</v>
      </c>
      <c r="D721" s="139">
        <v>2562</v>
      </c>
      <c r="E721" s="140">
        <f>D721/C721</f>
        <v>1.61844598862919</v>
      </c>
      <c r="F721" s="140">
        <v>0.082382762991128</v>
      </c>
    </row>
    <row r="722" ht="15" spans="1:6">
      <c r="A722" s="237" t="s">
        <v>654</v>
      </c>
      <c r="B722" s="139">
        <v>166</v>
      </c>
      <c r="C722" s="139">
        <v>166</v>
      </c>
      <c r="D722" s="139">
        <v>120</v>
      </c>
      <c r="E722" s="140">
        <f>D722/C722</f>
        <v>0.72289156626506</v>
      </c>
      <c r="F722" s="140">
        <v>0.318681318681319</v>
      </c>
    </row>
    <row r="723" ht="15" spans="1:6">
      <c r="A723" s="237" t="s">
        <v>655</v>
      </c>
      <c r="B723" s="139">
        <v>2243</v>
      </c>
      <c r="C723" s="139">
        <v>2243</v>
      </c>
      <c r="D723" s="139">
        <v>1122</v>
      </c>
      <c r="E723" s="140">
        <f>D723/C723</f>
        <v>0.500222915737851</v>
      </c>
      <c r="F723" s="140">
        <v>0</v>
      </c>
    </row>
    <row r="724" ht="15" spans="1:6">
      <c r="A724" s="237" t="s">
        <v>656</v>
      </c>
      <c r="B724" s="139">
        <v>16</v>
      </c>
      <c r="C724" s="139">
        <v>16</v>
      </c>
      <c r="D724" s="139">
        <v>974</v>
      </c>
      <c r="E724" s="140">
        <f>D724/C724</f>
        <v>60.875</v>
      </c>
      <c r="F724" s="140">
        <v>6.792</v>
      </c>
    </row>
    <row r="725" ht="15" spans="1:6">
      <c r="A725" s="237" t="s">
        <v>657</v>
      </c>
      <c r="B725" s="139">
        <v>0</v>
      </c>
      <c r="C725" s="139">
        <v>0</v>
      </c>
      <c r="D725" s="139">
        <f>SUM(D726:D727)</f>
        <v>70</v>
      </c>
      <c r="E725" s="140">
        <v>0</v>
      </c>
      <c r="F725" s="140">
        <v>-0.416666666666667</v>
      </c>
    </row>
    <row r="726" ht="15" spans="1:6">
      <c r="A726" s="237" t="s">
        <v>658</v>
      </c>
      <c r="B726" s="139">
        <v>0</v>
      </c>
      <c r="C726" s="139">
        <v>0</v>
      </c>
      <c r="D726" s="139">
        <v>70</v>
      </c>
      <c r="E726" s="140">
        <v>0</v>
      </c>
      <c r="F726" s="140">
        <v>-0.416666666666667</v>
      </c>
    </row>
    <row r="727" ht="15" spans="1:6">
      <c r="A727" s="237" t="s">
        <v>659</v>
      </c>
      <c r="B727" s="139"/>
      <c r="C727" s="139"/>
      <c r="D727" s="139"/>
      <c r="E727" s="140"/>
      <c r="F727" s="140"/>
    </row>
    <row r="728" ht="15" spans="1:6">
      <c r="A728" s="237" t="s">
        <v>660</v>
      </c>
      <c r="B728" s="139">
        <f>SUM(B729:B731)</f>
        <v>1079</v>
      </c>
      <c r="C728" s="139">
        <f>SUM(C729:C731)</f>
        <v>1079</v>
      </c>
      <c r="D728" s="139">
        <f>SUM(D729:D731)</f>
        <v>559</v>
      </c>
      <c r="E728" s="140">
        <f t="shared" ref="E728:E734" si="4">D728/C728</f>
        <v>0.518072289156627</v>
      </c>
      <c r="F728" s="140">
        <v>0.408060453400504</v>
      </c>
    </row>
    <row r="729" ht="15" spans="1:6">
      <c r="A729" s="237" t="s">
        <v>661</v>
      </c>
      <c r="B729" s="139">
        <v>180</v>
      </c>
      <c r="C729" s="139">
        <v>180</v>
      </c>
      <c r="D729" s="139">
        <v>47</v>
      </c>
      <c r="E729" s="140">
        <f t="shared" si="4"/>
        <v>0.261111111111111</v>
      </c>
      <c r="F729" s="140">
        <v>0.0681818181818181</v>
      </c>
    </row>
    <row r="730" ht="15" spans="1:6">
      <c r="A730" s="237" t="s">
        <v>662</v>
      </c>
      <c r="B730" s="139">
        <v>799</v>
      </c>
      <c r="C730" s="139">
        <v>799</v>
      </c>
      <c r="D730" s="139">
        <v>430</v>
      </c>
      <c r="E730" s="140">
        <f t="shared" si="4"/>
        <v>0.538172715894869</v>
      </c>
      <c r="F730" s="140">
        <v>0.26099706744868</v>
      </c>
    </row>
    <row r="731" ht="15" spans="1:6">
      <c r="A731" s="237" t="s">
        <v>663</v>
      </c>
      <c r="B731" s="139">
        <v>100</v>
      </c>
      <c r="C731" s="139">
        <v>100</v>
      </c>
      <c r="D731" s="139">
        <v>82</v>
      </c>
      <c r="E731" s="140">
        <f t="shared" si="4"/>
        <v>0.82</v>
      </c>
      <c r="F731" s="140">
        <v>5.83333333333333</v>
      </c>
    </row>
    <row r="732" ht="15" spans="1:6">
      <c r="A732" s="237" t="s">
        <v>664</v>
      </c>
      <c r="B732" s="139">
        <f>SUM(B733:B736)</f>
        <v>3165</v>
      </c>
      <c r="C732" s="139">
        <f>SUM(C733:C736)</f>
        <v>3165</v>
      </c>
      <c r="D732" s="139">
        <f>SUM(D733:D736)</f>
        <v>2019</v>
      </c>
      <c r="E732" s="140">
        <f t="shared" si="4"/>
        <v>0.637914691943128</v>
      </c>
      <c r="F732" s="140">
        <v>-0.278928571428571</v>
      </c>
    </row>
    <row r="733" ht="15" spans="1:6">
      <c r="A733" s="237" t="s">
        <v>665</v>
      </c>
      <c r="B733" s="139">
        <v>1180</v>
      </c>
      <c r="C733" s="139">
        <v>1180</v>
      </c>
      <c r="D733" s="139">
        <v>794</v>
      </c>
      <c r="E733" s="140">
        <f t="shared" si="4"/>
        <v>0.672881355932203</v>
      </c>
      <c r="F733" s="140">
        <v>-0.202010050251256</v>
      </c>
    </row>
    <row r="734" ht="15" spans="1:6">
      <c r="A734" s="237" t="s">
        <v>666</v>
      </c>
      <c r="B734" s="139">
        <v>1565</v>
      </c>
      <c r="C734" s="139">
        <v>1565</v>
      </c>
      <c r="D734" s="139">
        <v>1225</v>
      </c>
      <c r="E734" s="140">
        <f t="shared" si="4"/>
        <v>0.782747603833866</v>
      </c>
      <c r="F734" s="140">
        <v>-0.115523465703971</v>
      </c>
    </row>
    <row r="735" ht="15" spans="1:6">
      <c r="A735" s="237" t="s">
        <v>667</v>
      </c>
      <c r="B735" s="139">
        <v>180</v>
      </c>
      <c r="C735" s="139">
        <v>180</v>
      </c>
      <c r="D735" s="139">
        <v>0</v>
      </c>
      <c r="E735" s="140">
        <v>0</v>
      </c>
      <c r="F735" s="140">
        <v>-1</v>
      </c>
    </row>
    <row r="736" ht="15" spans="1:6">
      <c r="A736" s="237" t="s">
        <v>668</v>
      </c>
      <c r="B736" s="139">
        <v>240</v>
      </c>
      <c r="C736" s="139">
        <v>240</v>
      </c>
      <c r="D736" s="139">
        <v>0</v>
      </c>
      <c r="E736" s="140">
        <v>0</v>
      </c>
      <c r="F736" s="140">
        <v>-1</v>
      </c>
    </row>
    <row r="737" ht="15" spans="1:6">
      <c r="A737" s="237" t="s">
        <v>669</v>
      </c>
      <c r="B737" s="139">
        <f>SUM(B738:B740)</f>
        <v>16080</v>
      </c>
      <c r="C737" s="139">
        <f>SUM(C738:C740)</f>
        <v>19080</v>
      </c>
      <c r="D737" s="139">
        <f>SUM(D738:D740)</f>
        <v>19225</v>
      </c>
      <c r="E737" s="140">
        <f>D737/C737</f>
        <v>1.00759958071279</v>
      </c>
      <c r="F737" s="140">
        <v>0.0541177760719378</v>
      </c>
    </row>
    <row r="738" ht="15" spans="1:6">
      <c r="A738" s="237" t="s">
        <v>670</v>
      </c>
      <c r="B738" s="139"/>
      <c r="C738" s="139"/>
      <c r="D738" s="139"/>
      <c r="E738" s="140"/>
      <c r="F738" s="140"/>
    </row>
    <row r="739" ht="28.5" spans="1:6">
      <c r="A739" s="237" t="s">
        <v>671</v>
      </c>
      <c r="B739" s="139">
        <v>16080</v>
      </c>
      <c r="C739" s="139">
        <v>19080</v>
      </c>
      <c r="D739" s="139">
        <v>19225</v>
      </c>
      <c r="E739" s="140">
        <f>D739/C739</f>
        <v>1.00759958071279</v>
      </c>
      <c r="F739" s="140">
        <v>0.0541177760719378</v>
      </c>
    </row>
    <row r="740" ht="15" spans="1:6">
      <c r="A740" s="237" t="s">
        <v>672</v>
      </c>
      <c r="B740" s="139"/>
      <c r="C740" s="139"/>
      <c r="D740" s="139"/>
      <c r="E740" s="140"/>
      <c r="F740" s="140"/>
    </row>
    <row r="741" ht="15" spans="1:6">
      <c r="A741" s="237" t="s">
        <v>673</v>
      </c>
      <c r="B741" s="139">
        <f>SUM(B742:B744)</f>
        <v>1600</v>
      </c>
      <c r="C741" s="139">
        <f>SUM(C742:C744)</f>
        <v>1600</v>
      </c>
      <c r="D741" s="139">
        <f>SUM(D742:D744)</f>
        <v>1655</v>
      </c>
      <c r="E741" s="140">
        <f>D741/C741</f>
        <v>1.034375</v>
      </c>
      <c r="F741" s="140">
        <v>0.201888162672476</v>
      </c>
    </row>
    <row r="742" ht="15" spans="1:6">
      <c r="A742" s="237" t="s">
        <v>674</v>
      </c>
      <c r="B742" s="139">
        <v>1600</v>
      </c>
      <c r="C742" s="139">
        <v>1600</v>
      </c>
      <c r="D742" s="139">
        <v>550</v>
      </c>
      <c r="E742" s="140">
        <f>D742/C742</f>
        <v>0.34375</v>
      </c>
      <c r="F742" s="140">
        <v>-0.600580973129993</v>
      </c>
    </row>
    <row r="743" ht="15" spans="1:6">
      <c r="A743" s="237" t="s">
        <v>675</v>
      </c>
      <c r="B743" s="139"/>
      <c r="C743" s="139"/>
      <c r="D743" s="139"/>
      <c r="E743" s="140"/>
      <c r="F743" s="140"/>
    </row>
    <row r="744" ht="15" spans="1:6">
      <c r="A744" s="237" t="s">
        <v>676</v>
      </c>
      <c r="B744" s="139">
        <v>0</v>
      </c>
      <c r="C744" s="139">
        <v>0</v>
      </c>
      <c r="D744" s="139">
        <v>1105</v>
      </c>
      <c r="E744" s="140">
        <v>0</v>
      </c>
      <c r="F744" s="140">
        <v>0</v>
      </c>
    </row>
    <row r="745" ht="15" spans="1:6">
      <c r="A745" s="237" t="s">
        <v>677</v>
      </c>
      <c r="B745" s="139">
        <f>SUM(B746:B747)</f>
        <v>110</v>
      </c>
      <c r="C745" s="139">
        <f>SUM(C746:C747)</f>
        <v>110</v>
      </c>
      <c r="D745" s="139">
        <f>SUM(D746:D747)</f>
        <v>126</v>
      </c>
      <c r="E745" s="140">
        <f>D745/C745</f>
        <v>1.14545454545455</v>
      </c>
      <c r="F745" s="140">
        <v>0.135135135135135</v>
      </c>
    </row>
    <row r="746" ht="15" spans="1:6">
      <c r="A746" s="237" t="s">
        <v>678</v>
      </c>
      <c r="B746" s="139">
        <v>110</v>
      </c>
      <c r="C746" s="139">
        <v>110</v>
      </c>
      <c r="D746" s="139">
        <v>126</v>
      </c>
      <c r="E746" s="140">
        <f>D746/C746</f>
        <v>1.14545454545455</v>
      </c>
      <c r="F746" s="140">
        <v>0.135135135135135</v>
      </c>
    </row>
    <row r="747" ht="15" spans="1:6">
      <c r="A747" s="237" t="s">
        <v>679</v>
      </c>
      <c r="B747" s="139"/>
      <c r="C747" s="139"/>
      <c r="D747" s="139"/>
      <c r="E747" s="140"/>
      <c r="F747" s="140"/>
    </row>
    <row r="748" ht="15" spans="1:6">
      <c r="A748" s="237" t="s">
        <v>680</v>
      </c>
      <c r="B748" s="139">
        <f>SUM(B749:B756)</f>
        <v>292</v>
      </c>
      <c r="C748" s="139">
        <f>SUM(C749:C756)</f>
        <v>292</v>
      </c>
      <c r="D748" s="139">
        <f>SUM(D749:D756)</f>
        <v>63</v>
      </c>
      <c r="E748" s="140">
        <f>D748/C748</f>
        <v>0.215753424657534</v>
      </c>
      <c r="F748" s="140">
        <v>0</v>
      </c>
    </row>
    <row r="749" ht="15" spans="1:6">
      <c r="A749" s="237" t="s">
        <v>136</v>
      </c>
      <c r="B749" s="139">
        <v>292</v>
      </c>
      <c r="C749" s="139">
        <v>292</v>
      </c>
      <c r="D749" s="139">
        <v>0</v>
      </c>
      <c r="E749" s="140">
        <v>0</v>
      </c>
      <c r="F749" s="140">
        <v>0</v>
      </c>
    </row>
    <row r="750" ht="15" spans="1:6">
      <c r="A750" s="237" t="s">
        <v>137</v>
      </c>
      <c r="B750" s="139"/>
      <c r="C750" s="139"/>
      <c r="D750" s="139"/>
      <c r="E750" s="140"/>
      <c r="F750" s="140"/>
    </row>
    <row r="751" ht="15" spans="1:6">
      <c r="A751" s="237" t="s">
        <v>138</v>
      </c>
      <c r="B751" s="139"/>
      <c r="C751" s="139"/>
      <c r="D751" s="139"/>
      <c r="E751" s="140"/>
      <c r="F751" s="140"/>
    </row>
    <row r="752" ht="15" spans="1:6">
      <c r="A752" s="237" t="s">
        <v>177</v>
      </c>
      <c r="B752" s="139">
        <v>0</v>
      </c>
      <c r="C752" s="139">
        <v>0</v>
      </c>
      <c r="D752" s="139">
        <v>18</v>
      </c>
      <c r="E752" s="140">
        <v>0</v>
      </c>
      <c r="F752" s="140">
        <v>0</v>
      </c>
    </row>
    <row r="753" ht="15" spans="1:6">
      <c r="A753" s="237" t="s">
        <v>681</v>
      </c>
      <c r="B753" s="139">
        <v>0</v>
      </c>
      <c r="C753" s="139">
        <v>0</v>
      </c>
      <c r="D753" s="139">
        <v>12</v>
      </c>
      <c r="E753" s="140">
        <v>0</v>
      </c>
      <c r="F753" s="140">
        <v>0</v>
      </c>
    </row>
    <row r="754" ht="15" spans="1:6">
      <c r="A754" s="237" t="s">
        <v>682</v>
      </c>
      <c r="B754" s="139">
        <v>0</v>
      </c>
      <c r="C754" s="139">
        <v>0</v>
      </c>
      <c r="D754" s="139">
        <v>33</v>
      </c>
      <c r="E754" s="140">
        <v>0</v>
      </c>
      <c r="F754" s="140">
        <v>0</v>
      </c>
    </row>
    <row r="755" ht="15" spans="1:6">
      <c r="A755" s="237" t="s">
        <v>145</v>
      </c>
      <c r="B755" s="139"/>
      <c r="C755" s="139"/>
      <c r="D755" s="139"/>
      <c r="E755" s="140"/>
      <c r="F755" s="140"/>
    </row>
    <row r="756" ht="15" spans="1:6">
      <c r="A756" s="237" t="s">
        <v>683</v>
      </c>
      <c r="B756" s="139"/>
      <c r="C756" s="139"/>
      <c r="D756" s="139"/>
      <c r="E756" s="140"/>
      <c r="F756" s="140"/>
    </row>
    <row r="757" ht="15" spans="1:6">
      <c r="A757" s="237" t="s">
        <v>684</v>
      </c>
      <c r="B757" s="139">
        <v>0</v>
      </c>
      <c r="C757" s="139">
        <v>0</v>
      </c>
      <c r="D757" s="139">
        <f>D758</f>
        <v>11</v>
      </c>
      <c r="E757" s="140">
        <v>0</v>
      </c>
      <c r="F757" s="140">
        <v>0</v>
      </c>
    </row>
    <row r="758" ht="15" spans="1:6">
      <c r="A758" s="237" t="s">
        <v>685</v>
      </c>
      <c r="B758" s="139">
        <v>0</v>
      </c>
      <c r="C758" s="139">
        <v>0</v>
      </c>
      <c r="D758" s="139">
        <v>11</v>
      </c>
      <c r="E758" s="140">
        <v>0</v>
      </c>
      <c r="F758" s="140">
        <v>0</v>
      </c>
    </row>
    <row r="759" ht="15" spans="1:6">
      <c r="A759" s="237" t="s">
        <v>686</v>
      </c>
      <c r="B759" s="139">
        <f>B760</f>
        <v>343</v>
      </c>
      <c r="C759" s="139">
        <f>C760</f>
        <v>843</v>
      </c>
      <c r="D759" s="139">
        <f>D760</f>
        <v>3038</v>
      </c>
      <c r="E759" s="140">
        <f t="shared" ref="E759:E764" si="5">D759/C759</f>
        <v>3.60379596678529</v>
      </c>
      <c r="F759" s="140">
        <v>1.49630238290879</v>
      </c>
    </row>
    <row r="760" ht="15" spans="1:6">
      <c r="A760" s="237" t="s">
        <v>687</v>
      </c>
      <c r="B760" s="139">
        <v>343</v>
      </c>
      <c r="C760" s="139">
        <v>843</v>
      </c>
      <c r="D760" s="139">
        <v>3038</v>
      </c>
      <c r="E760" s="140">
        <f t="shared" si="5"/>
        <v>3.60379596678529</v>
      </c>
      <c r="F760" s="140">
        <v>1.49630238290879</v>
      </c>
    </row>
    <row r="761" ht="14.25" spans="1:6">
      <c r="A761" s="236" t="s">
        <v>688</v>
      </c>
      <c r="B761" s="150">
        <f>SUM(B762,B772,B776,B784,B789,B796,B802,B805,B808,B810,B812,B818,B820,B822,B837)</f>
        <v>6500</v>
      </c>
      <c r="C761" s="150">
        <f>SUM(C762,C772,C776,C784,C789,C796,C802,C805,C808,C810,C812,C818,C820,C822,C837)</f>
        <v>7300</v>
      </c>
      <c r="D761" s="150">
        <f>SUM(D762,D772,D776,D784,D789,D796,D802,D805,D808,D810,D812,D818,D820,D822,D837)</f>
        <v>7197</v>
      </c>
      <c r="E761" s="151">
        <f t="shared" si="5"/>
        <v>0.985890410958904</v>
      </c>
      <c r="F761" s="151">
        <v>0.0179632248939179</v>
      </c>
    </row>
    <row r="762" ht="15" spans="1:6">
      <c r="A762" s="237" t="s">
        <v>689</v>
      </c>
      <c r="B762" s="139">
        <f>SUM(B763:B771)</f>
        <v>379</v>
      </c>
      <c r="C762" s="139">
        <f>SUM(C763:C771)</f>
        <v>1379</v>
      </c>
      <c r="D762" s="139">
        <f>SUM(D763:D771)</f>
        <v>1360</v>
      </c>
      <c r="E762" s="140">
        <f t="shared" si="5"/>
        <v>0.986221899927484</v>
      </c>
      <c r="F762" s="140">
        <v>-0.270386266094421</v>
      </c>
    </row>
    <row r="763" ht="15" spans="1:6">
      <c r="A763" s="237" t="s">
        <v>136</v>
      </c>
      <c r="B763" s="139">
        <v>244</v>
      </c>
      <c r="C763" s="139">
        <v>744</v>
      </c>
      <c r="D763" s="139">
        <v>566</v>
      </c>
      <c r="E763" s="140">
        <f t="shared" si="5"/>
        <v>0.760752688172043</v>
      </c>
      <c r="F763" s="140">
        <v>-0.179710144927536</v>
      </c>
    </row>
    <row r="764" ht="15" spans="1:6">
      <c r="A764" s="237" t="s">
        <v>137</v>
      </c>
      <c r="B764" s="139">
        <v>135</v>
      </c>
      <c r="C764" s="139">
        <v>335</v>
      </c>
      <c r="D764" s="139">
        <v>358</v>
      </c>
      <c r="E764" s="140">
        <f t="shared" si="5"/>
        <v>1.06865671641791</v>
      </c>
      <c r="F764" s="140">
        <v>-0.565533980582524</v>
      </c>
    </row>
    <row r="765" ht="15" spans="1:6">
      <c r="A765" s="237" t="s">
        <v>138</v>
      </c>
      <c r="B765" s="139">
        <v>0</v>
      </c>
      <c r="C765" s="139">
        <v>0</v>
      </c>
      <c r="D765" s="139">
        <v>20</v>
      </c>
      <c r="E765" s="140">
        <v>0</v>
      </c>
      <c r="F765" s="140">
        <v>0</v>
      </c>
    </row>
    <row r="766" ht="15" spans="1:6">
      <c r="A766" s="237" t="s">
        <v>690</v>
      </c>
      <c r="B766" s="139">
        <v>0</v>
      </c>
      <c r="C766" s="139">
        <v>0</v>
      </c>
      <c r="D766" s="139">
        <v>15</v>
      </c>
      <c r="E766" s="140">
        <v>0</v>
      </c>
      <c r="F766" s="140">
        <v>-0.915254237288136</v>
      </c>
    </row>
    <row r="767" ht="15" spans="1:6">
      <c r="A767" s="237" t="s">
        <v>691</v>
      </c>
      <c r="B767" s="139">
        <v>0</v>
      </c>
      <c r="C767" s="139">
        <v>0</v>
      </c>
      <c r="D767" s="139">
        <v>39</v>
      </c>
      <c r="E767" s="140">
        <v>0</v>
      </c>
      <c r="F767" s="140">
        <v>0</v>
      </c>
    </row>
    <row r="768" ht="15" spans="1:6">
      <c r="A768" s="237" t="s">
        <v>692</v>
      </c>
      <c r="B768" s="139"/>
      <c r="C768" s="139"/>
      <c r="D768" s="139"/>
      <c r="E768" s="140"/>
      <c r="F768" s="140"/>
    </row>
    <row r="769" ht="15" spans="1:6">
      <c r="A769" s="237" t="s">
        <v>693</v>
      </c>
      <c r="B769" s="139"/>
      <c r="C769" s="139"/>
      <c r="D769" s="139"/>
      <c r="E769" s="140"/>
      <c r="F769" s="140"/>
    </row>
    <row r="770" ht="15" spans="1:6">
      <c r="A770" s="237" t="s">
        <v>694</v>
      </c>
      <c r="B770" s="139"/>
      <c r="C770" s="139"/>
      <c r="D770" s="139"/>
      <c r="E770" s="140"/>
      <c r="F770" s="140"/>
    </row>
    <row r="771" ht="15" spans="1:6">
      <c r="A771" s="237" t="s">
        <v>695</v>
      </c>
      <c r="B771" s="139">
        <v>0</v>
      </c>
      <c r="C771" s="139">
        <v>300</v>
      </c>
      <c r="D771" s="139">
        <v>362</v>
      </c>
      <c r="E771" s="140">
        <f>D771/C771</f>
        <v>1.20666666666667</v>
      </c>
      <c r="F771" s="140">
        <v>1.09248554913295</v>
      </c>
    </row>
    <row r="772" ht="15" spans="1:6">
      <c r="A772" s="237" t="s">
        <v>696</v>
      </c>
      <c r="B772" s="139">
        <f>SUM(B773:B775)</f>
        <v>160</v>
      </c>
      <c r="C772" s="139">
        <f>SUM(C773:C775)</f>
        <v>160</v>
      </c>
      <c r="D772" s="139">
        <f>SUM(D773:D775)</f>
        <v>314</v>
      </c>
      <c r="E772" s="140">
        <f>D772/C772</f>
        <v>1.9625</v>
      </c>
      <c r="F772" s="140">
        <v>0.938271604938272</v>
      </c>
    </row>
    <row r="773" ht="15" spans="1:6">
      <c r="A773" s="237" t="s">
        <v>697</v>
      </c>
      <c r="B773" s="139"/>
      <c r="C773" s="139"/>
      <c r="D773" s="139"/>
      <c r="E773" s="140"/>
      <c r="F773" s="140"/>
    </row>
    <row r="774" ht="15" spans="1:6">
      <c r="A774" s="237" t="s">
        <v>698</v>
      </c>
      <c r="B774" s="139"/>
      <c r="C774" s="139"/>
      <c r="D774" s="139"/>
      <c r="E774" s="140"/>
      <c r="F774" s="140"/>
    </row>
    <row r="775" ht="15" spans="1:6">
      <c r="A775" s="237" t="s">
        <v>699</v>
      </c>
      <c r="B775" s="139">
        <v>160</v>
      </c>
      <c r="C775" s="139">
        <v>160</v>
      </c>
      <c r="D775" s="139">
        <v>314</v>
      </c>
      <c r="E775" s="140">
        <f>D775/C775</f>
        <v>1.9625</v>
      </c>
      <c r="F775" s="140">
        <v>0.938271604938272</v>
      </c>
    </row>
    <row r="776" ht="15" spans="1:6">
      <c r="A776" s="237" t="s">
        <v>700</v>
      </c>
      <c r="B776" s="139">
        <f>SUM(B777:B783)</f>
        <v>1561</v>
      </c>
      <c r="C776" s="139">
        <f>SUM(C777:C783)</f>
        <v>2361</v>
      </c>
      <c r="D776" s="139">
        <f>SUM(D777:D783)</f>
        <v>2976</v>
      </c>
      <c r="E776" s="140">
        <f>D776/C776</f>
        <v>1.26048284625159</v>
      </c>
      <c r="F776" s="140">
        <v>1.29452582883577</v>
      </c>
    </row>
    <row r="777" ht="15" spans="1:6">
      <c r="A777" s="237" t="s">
        <v>701</v>
      </c>
      <c r="B777" s="139">
        <v>0</v>
      </c>
      <c r="C777" s="139">
        <v>100</v>
      </c>
      <c r="D777" s="139">
        <v>200</v>
      </c>
      <c r="E777" s="140">
        <f>D777/C777</f>
        <v>2</v>
      </c>
      <c r="F777" s="140">
        <v>0</v>
      </c>
    </row>
    <row r="778" ht="15" spans="1:6">
      <c r="A778" s="237" t="s">
        <v>702</v>
      </c>
      <c r="B778" s="139">
        <v>461</v>
      </c>
      <c r="C778" s="139">
        <v>1161</v>
      </c>
      <c r="D778" s="139">
        <v>1836</v>
      </c>
      <c r="E778" s="140">
        <f>D778/C778</f>
        <v>1.58139534883721</v>
      </c>
      <c r="F778" s="140">
        <v>1.85536547433904</v>
      </c>
    </row>
    <row r="779" ht="15" spans="1:6">
      <c r="A779" s="237" t="s">
        <v>703</v>
      </c>
      <c r="B779" s="139"/>
      <c r="C779" s="139"/>
      <c r="D779" s="139"/>
      <c r="E779" s="140"/>
      <c r="F779" s="140"/>
    </row>
    <row r="780" ht="15" spans="1:6">
      <c r="A780" s="237" t="s">
        <v>704</v>
      </c>
      <c r="B780" s="139"/>
      <c r="C780" s="139"/>
      <c r="D780" s="139"/>
      <c r="E780" s="140"/>
      <c r="F780" s="140"/>
    </row>
    <row r="781" ht="15" spans="1:6">
      <c r="A781" s="237" t="s">
        <v>705</v>
      </c>
      <c r="B781" s="139"/>
      <c r="C781" s="139"/>
      <c r="D781" s="139"/>
      <c r="E781" s="140"/>
      <c r="F781" s="140"/>
    </row>
    <row r="782" ht="15" spans="1:6">
      <c r="A782" s="237" t="s">
        <v>706</v>
      </c>
      <c r="B782" s="139"/>
      <c r="C782" s="139"/>
      <c r="D782" s="139"/>
      <c r="E782" s="140"/>
      <c r="F782" s="140"/>
    </row>
    <row r="783" ht="15" spans="1:6">
      <c r="A783" s="237" t="s">
        <v>707</v>
      </c>
      <c r="B783" s="139">
        <v>1100</v>
      </c>
      <c r="C783" s="139">
        <v>1100</v>
      </c>
      <c r="D783" s="139">
        <v>940</v>
      </c>
      <c r="E783" s="140">
        <f>D783/C783</f>
        <v>0.854545454545454</v>
      </c>
      <c r="F783" s="140">
        <v>0.437308868501529</v>
      </c>
    </row>
    <row r="784" ht="15" spans="1:6">
      <c r="A784" s="237" t="s">
        <v>708</v>
      </c>
      <c r="B784" s="139">
        <f>SUM(B785:B788)</f>
        <v>4103</v>
      </c>
      <c r="C784" s="139">
        <f>SUM(C785:C788)</f>
        <v>2103</v>
      </c>
      <c r="D784" s="139">
        <f>SUM(D785:D788)</f>
        <v>1354</v>
      </c>
      <c r="E784" s="140">
        <f>D784/C784</f>
        <v>0.643842130290062</v>
      </c>
      <c r="F784" s="140">
        <v>-0.0564459930313589</v>
      </c>
    </row>
    <row r="785" ht="15" spans="1:6">
      <c r="A785" s="237" t="s">
        <v>709</v>
      </c>
      <c r="B785" s="139">
        <v>900</v>
      </c>
      <c r="C785" s="139">
        <v>900</v>
      </c>
      <c r="D785" s="139">
        <v>0</v>
      </c>
      <c r="E785" s="140">
        <v>0</v>
      </c>
      <c r="F785" s="140">
        <v>0</v>
      </c>
    </row>
    <row r="786" ht="15" spans="1:6">
      <c r="A786" s="237" t="s">
        <v>710</v>
      </c>
      <c r="B786" s="139">
        <v>3203</v>
      </c>
      <c r="C786" s="139">
        <v>1203</v>
      </c>
      <c r="D786" s="139">
        <v>783</v>
      </c>
      <c r="E786" s="140">
        <f>D786/C786</f>
        <v>0.650872817955112</v>
      </c>
      <c r="F786" s="140">
        <v>-0.454355400696864</v>
      </c>
    </row>
    <row r="787" ht="15" spans="1:6">
      <c r="A787" s="237" t="s">
        <v>711</v>
      </c>
      <c r="B787" s="139"/>
      <c r="C787" s="139"/>
      <c r="D787" s="139"/>
      <c r="E787" s="140"/>
      <c r="F787" s="140"/>
    </row>
    <row r="788" ht="15" spans="1:6">
      <c r="A788" s="237" t="s">
        <v>712</v>
      </c>
      <c r="B788" s="139">
        <v>0</v>
      </c>
      <c r="C788" s="139">
        <v>0</v>
      </c>
      <c r="D788" s="139">
        <v>571</v>
      </c>
      <c r="E788" s="140">
        <v>0</v>
      </c>
      <c r="F788" s="140">
        <v>0</v>
      </c>
    </row>
    <row r="789" ht="15" spans="1:6">
      <c r="A789" s="237" t="s">
        <v>713</v>
      </c>
      <c r="B789" s="139">
        <f>SUM(B790:B795)</f>
        <v>25</v>
      </c>
      <c r="C789" s="139">
        <f>SUM(C790:C795)</f>
        <v>525</v>
      </c>
      <c r="D789" s="139">
        <f>SUM(D790:D795)</f>
        <v>494</v>
      </c>
      <c r="E789" s="140">
        <f>D789/C789</f>
        <v>0.940952380952381</v>
      </c>
      <c r="F789" s="140">
        <v>0.914728682170543</v>
      </c>
    </row>
    <row r="790" ht="15" spans="1:6">
      <c r="A790" s="237" t="s">
        <v>714</v>
      </c>
      <c r="B790" s="139">
        <v>0</v>
      </c>
      <c r="C790" s="139">
        <v>500</v>
      </c>
      <c r="D790" s="139">
        <v>334</v>
      </c>
      <c r="E790" s="140">
        <f>D790/C790</f>
        <v>0.668</v>
      </c>
      <c r="F790" s="140">
        <v>0.374485596707819</v>
      </c>
    </row>
    <row r="791" ht="15" spans="1:6">
      <c r="A791" s="237" t="s">
        <v>715</v>
      </c>
      <c r="B791" s="139"/>
      <c r="C791" s="139"/>
      <c r="D791" s="139"/>
      <c r="E791" s="140"/>
      <c r="F791" s="140"/>
    </row>
    <row r="792" ht="15" spans="1:6">
      <c r="A792" s="237" t="s">
        <v>716</v>
      </c>
      <c r="B792" s="139"/>
      <c r="C792" s="139"/>
      <c r="D792" s="139"/>
      <c r="E792" s="140"/>
      <c r="F792" s="140"/>
    </row>
    <row r="793" ht="15" spans="1:6">
      <c r="A793" s="237" t="s">
        <v>717</v>
      </c>
      <c r="B793" s="139"/>
      <c r="C793" s="139"/>
      <c r="D793" s="139"/>
      <c r="E793" s="140"/>
      <c r="F793" s="140"/>
    </row>
    <row r="794" ht="15" spans="1:6">
      <c r="A794" s="237" t="s">
        <v>718</v>
      </c>
      <c r="B794" s="139">
        <v>25</v>
      </c>
      <c r="C794" s="139">
        <v>25</v>
      </c>
      <c r="D794" s="139">
        <v>160</v>
      </c>
      <c r="E794" s="140">
        <f>D794/C794</f>
        <v>6.4</v>
      </c>
      <c r="F794" s="140">
        <v>9.66666666666667</v>
      </c>
    </row>
    <row r="795" ht="15" spans="1:6">
      <c r="A795" s="237" t="s">
        <v>719</v>
      </c>
      <c r="B795" s="139"/>
      <c r="C795" s="139"/>
      <c r="D795" s="139"/>
      <c r="E795" s="140"/>
      <c r="F795" s="140"/>
    </row>
    <row r="796" ht="15" spans="1:6">
      <c r="A796" s="237" t="s">
        <v>720</v>
      </c>
      <c r="B796" s="139">
        <f>SUM(B797:B801)</f>
        <v>138</v>
      </c>
      <c r="C796" s="139">
        <f>SUM(C797:C801)</f>
        <v>138</v>
      </c>
      <c r="D796" s="139">
        <v>0</v>
      </c>
      <c r="E796" s="140">
        <v>0</v>
      </c>
      <c r="F796" s="140">
        <v>-1</v>
      </c>
    </row>
    <row r="797" ht="15" spans="1:6">
      <c r="A797" s="237" t="s">
        <v>721</v>
      </c>
      <c r="B797" s="139">
        <v>138</v>
      </c>
      <c r="C797" s="139">
        <v>138</v>
      </c>
      <c r="D797" s="139">
        <v>0</v>
      </c>
      <c r="E797" s="140">
        <v>0</v>
      </c>
      <c r="F797" s="140">
        <v>-1</v>
      </c>
    </row>
    <row r="798" ht="15" spans="1:6">
      <c r="A798" s="237" t="s">
        <v>722</v>
      </c>
      <c r="B798" s="139"/>
      <c r="C798" s="139"/>
      <c r="D798" s="139"/>
      <c r="E798" s="140"/>
      <c r="F798" s="140"/>
    </row>
    <row r="799" ht="15" spans="1:6">
      <c r="A799" s="237" t="s">
        <v>723</v>
      </c>
      <c r="B799" s="139"/>
      <c r="C799" s="139"/>
      <c r="D799" s="139"/>
      <c r="E799" s="140"/>
      <c r="F799" s="140"/>
    </row>
    <row r="800" ht="15" spans="1:6">
      <c r="A800" s="237" t="s">
        <v>724</v>
      </c>
      <c r="B800" s="139"/>
      <c r="C800" s="139"/>
      <c r="D800" s="139"/>
      <c r="E800" s="140"/>
      <c r="F800" s="140"/>
    </row>
    <row r="801" ht="15" spans="1:6">
      <c r="A801" s="237" t="s">
        <v>725</v>
      </c>
      <c r="B801" s="139"/>
      <c r="C801" s="139"/>
      <c r="D801" s="139"/>
      <c r="E801" s="140"/>
      <c r="F801" s="140">
        <v>-1</v>
      </c>
    </row>
    <row r="802" ht="15" spans="1:6">
      <c r="A802" s="237" t="s">
        <v>726</v>
      </c>
      <c r="B802" s="139">
        <v>0</v>
      </c>
      <c r="C802" s="139">
        <v>0</v>
      </c>
      <c r="D802" s="139">
        <f>SUM(D803:D804)</f>
        <v>116</v>
      </c>
      <c r="E802" s="140">
        <v>0</v>
      </c>
      <c r="F802" s="140">
        <v>18.3333333333333</v>
      </c>
    </row>
    <row r="803" ht="15" spans="1:6">
      <c r="A803" s="237" t="s">
        <v>727</v>
      </c>
      <c r="B803" s="139"/>
      <c r="C803" s="139"/>
      <c r="D803" s="139"/>
      <c r="E803" s="140"/>
      <c r="F803" s="140"/>
    </row>
    <row r="804" ht="15" spans="1:6">
      <c r="A804" s="237" t="s">
        <v>728</v>
      </c>
      <c r="B804" s="139">
        <v>0</v>
      </c>
      <c r="C804" s="139">
        <v>0</v>
      </c>
      <c r="D804" s="139">
        <v>116</v>
      </c>
      <c r="E804" s="140">
        <v>0</v>
      </c>
      <c r="F804" s="140">
        <v>18.3333333333333</v>
      </c>
    </row>
    <row r="805" ht="15" spans="1:6">
      <c r="A805" s="237" t="s">
        <v>729</v>
      </c>
      <c r="B805" s="139"/>
      <c r="C805" s="139"/>
      <c r="D805" s="139"/>
      <c r="E805" s="140"/>
      <c r="F805" s="140"/>
    </row>
    <row r="806" ht="15" spans="1:6">
      <c r="A806" s="237" t="s">
        <v>730</v>
      </c>
      <c r="B806" s="139"/>
      <c r="C806" s="139"/>
      <c r="D806" s="139"/>
      <c r="E806" s="140"/>
      <c r="F806" s="140"/>
    </row>
    <row r="807" ht="15" spans="1:6">
      <c r="A807" s="237" t="s">
        <v>731</v>
      </c>
      <c r="B807" s="139"/>
      <c r="C807" s="139"/>
      <c r="D807" s="139"/>
      <c r="E807" s="140"/>
      <c r="F807" s="140"/>
    </row>
    <row r="808" ht="15" spans="1:6">
      <c r="A808" s="237" t="s">
        <v>732</v>
      </c>
      <c r="B808" s="139"/>
      <c r="C808" s="139"/>
      <c r="D808" s="139"/>
      <c r="E808" s="140"/>
      <c r="F808" s="140"/>
    </row>
    <row r="809" ht="15" spans="1:6">
      <c r="A809" s="237" t="s">
        <v>733</v>
      </c>
      <c r="B809" s="139"/>
      <c r="C809" s="139"/>
      <c r="D809" s="139"/>
      <c r="E809" s="140"/>
      <c r="F809" s="140"/>
    </row>
    <row r="810" ht="15" spans="1:6">
      <c r="A810" s="237" t="s">
        <v>734</v>
      </c>
      <c r="B810" s="139"/>
      <c r="C810" s="139"/>
      <c r="D810" s="139"/>
      <c r="E810" s="140"/>
      <c r="F810" s="140"/>
    </row>
    <row r="811" ht="15" spans="1:6">
      <c r="A811" s="237" t="s">
        <v>735</v>
      </c>
      <c r="B811" s="139"/>
      <c r="C811" s="139"/>
      <c r="D811" s="139"/>
      <c r="E811" s="140"/>
      <c r="F811" s="140"/>
    </row>
    <row r="812" ht="15" spans="1:6">
      <c r="A812" s="237" t="s">
        <v>736</v>
      </c>
      <c r="B812" s="139">
        <f>SUM(B813:B817)</f>
        <v>120</v>
      </c>
      <c r="C812" s="139">
        <f>SUM(C813:C817)</f>
        <v>120</v>
      </c>
      <c r="D812" s="139">
        <f>SUM(D813:D817)</f>
        <v>145</v>
      </c>
      <c r="E812" s="140">
        <f>D812/C812</f>
        <v>1.20833333333333</v>
      </c>
      <c r="F812" s="140">
        <v>0.260869565217391</v>
      </c>
    </row>
    <row r="813" ht="15" spans="1:6">
      <c r="A813" s="237" t="s">
        <v>737</v>
      </c>
      <c r="B813" s="139"/>
      <c r="C813" s="139"/>
      <c r="D813" s="139"/>
      <c r="E813" s="140"/>
      <c r="F813" s="140"/>
    </row>
    <row r="814" ht="15" spans="1:6">
      <c r="A814" s="237" t="s">
        <v>738</v>
      </c>
      <c r="B814" s="139"/>
      <c r="C814" s="139"/>
      <c r="D814" s="139"/>
      <c r="E814" s="140"/>
      <c r="F814" s="140"/>
    </row>
    <row r="815" ht="15" spans="1:6">
      <c r="A815" s="237" t="s">
        <v>739</v>
      </c>
      <c r="B815" s="139">
        <v>0</v>
      </c>
      <c r="C815" s="139">
        <v>0</v>
      </c>
      <c r="D815" s="139">
        <v>30</v>
      </c>
      <c r="E815" s="140">
        <v>0</v>
      </c>
      <c r="F815" s="140">
        <v>0</v>
      </c>
    </row>
    <row r="816" ht="15" spans="1:6">
      <c r="A816" s="237" t="s">
        <v>740</v>
      </c>
      <c r="B816" s="139"/>
      <c r="C816" s="139"/>
      <c r="D816" s="139"/>
      <c r="E816" s="140"/>
      <c r="F816" s="140"/>
    </row>
    <row r="817" ht="15" spans="1:6">
      <c r="A817" s="237" t="s">
        <v>741</v>
      </c>
      <c r="B817" s="139">
        <v>120</v>
      </c>
      <c r="C817" s="139">
        <v>120</v>
      </c>
      <c r="D817" s="139">
        <v>115</v>
      </c>
      <c r="E817" s="140">
        <f>D817/C817</f>
        <v>0.958333333333333</v>
      </c>
      <c r="F817" s="140">
        <v>0</v>
      </c>
    </row>
    <row r="818" ht="15" spans="1:6">
      <c r="A818" s="237" t="s">
        <v>742</v>
      </c>
      <c r="B818" s="139"/>
      <c r="C818" s="139"/>
      <c r="D818" s="139"/>
      <c r="E818" s="140"/>
      <c r="F818" s="140"/>
    </row>
    <row r="819" ht="15" spans="1:6">
      <c r="A819" s="237" t="s">
        <v>743</v>
      </c>
      <c r="B819" s="139"/>
      <c r="C819" s="139"/>
      <c r="D819" s="139"/>
      <c r="E819" s="140"/>
      <c r="F819" s="140"/>
    </row>
    <row r="820" ht="15" spans="1:6">
      <c r="A820" s="237" t="s">
        <v>744</v>
      </c>
      <c r="B820" s="139"/>
      <c r="C820" s="139"/>
      <c r="D820" s="139"/>
      <c r="E820" s="140"/>
      <c r="F820" s="140"/>
    </row>
    <row r="821" ht="15" spans="1:6">
      <c r="A821" s="237" t="s">
        <v>745</v>
      </c>
      <c r="B821" s="139"/>
      <c r="C821" s="139"/>
      <c r="D821" s="139"/>
      <c r="E821" s="140"/>
      <c r="F821" s="140"/>
    </row>
    <row r="822" ht="15" spans="1:6">
      <c r="A822" s="237" t="s">
        <v>746</v>
      </c>
      <c r="B822" s="139">
        <f>SUM(B823:B836)</f>
        <v>14</v>
      </c>
      <c r="C822" s="139">
        <f>SUM(C823:C836)</f>
        <v>14</v>
      </c>
      <c r="D822" s="139">
        <v>0</v>
      </c>
      <c r="E822" s="140">
        <v>0</v>
      </c>
      <c r="F822" s="140">
        <v>-1</v>
      </c>
    </row>
    <row r="823" ht="15" spans="1:6">
      <c r="A823" s="237" t="s">
        <v>136</v>
      </c>
      <c r="B823" s="139"/>
      <c r="C823" s="139"/>
      <c r="D823" s="139"/>
      <c r="E823" s="140"/>
      <c r="F823" s="140">
        <v>-1</v>
      </c>
    </row>
    <row r="824" ht="15" spans="1:6">
      <c r="A824" s="237" t="s">
        <v>137</v>
      </c>
      <c r="B824" s="139">
        <v>14</v>
      </c>
      <c r="C824" s="139">
        <v>14</v>
      </c>
      <c r="D824" s="139">
        <v>0</v>
      </c>
      <c r="E824" s="140">
        <v>0</v>
      </c>
      <c r="F824" s="140">
        <v>0</v>
      </c>
    </row>
    <row r="825" ht="15" spans="1:6">
      <c r="A825" s="237" t="s">
        <v>138</v>
      </c>
      <c r="B825" s="139"/>
      <c r="C825" s="139"/>
      <c r="D825" s="139"/>
      <c r="E825" s="140"/>
      <c r="F825" s="140"/>
    </row>
    <row r="826" ht="15" spans="1:6">
      <c r="A826" s="237" t="s">
        <v>747</v>
      </c>
      <c r="B826" s="139"/>
      <c r="C826" s="139"/>
      <c r="D826" s="139"/>
      <c r="E826" s="140"/>
      <c r="F826" s="140"/>
    </row>
    <row r="827" ht="15" spans="1:6">
      <c r="A827" s="237" t="s">
        <v>748</v>
      </c>
      <c r="B827" s="139"/>
      <c r="C827" s="139"/>
      <c r="D827" s="139"/>
      <c r="E827" s="140"/>
      <c r="F827" s="140"/>
    </row>
    <row r="828" ht="15" spans="1:6">
      <c r="A828" s="237" t="s">
        <v>749</v>
      </c>
      <c r="B828" s="139"/>
      <c r="C828" s="139"/>
      <c r="D828" s="139"/>
      <c r="E828" s="140"/>
      <c r="F828" s="140"/>
    </row>
    <row r="829" ht="15" spans="1:6">
      <c r="A829" s="237" t="s">
        <v>750</v>
      </c>
      <c r="B829" s="139"/>
      <c r="C829" s="139"/>
      <c r="D829" s="139"/>
      <c r="E829" s="140"/>
      <c r="F829" s="140"/>
    </row>
    <row r="830" ht="15" spans="1:6">
      <c r="A830" s="237" t="s">
        <v>751</v>
      </c>
      <c r="B830" s="139"/>
      <c r="C830" s="139"/>
      <c r="D830" s="139"/>
      <c r="E830" s="140"/>
      <c r="F830" s="140"/>
    </row>
    <row r="831" ht="15" spans="1:6">
      <c r="A831" s="237" t="s">
        <v>752</v>
      </c>
      <c r="B831" s="139"/>
      <c r="C831" s="139"/>
      <c r="D831" s="139"/>
      <c r="E831" s="140"/>
      <c r="F831" s="140"/>
    </row>
    <row r="832" ht="15" spans="1:6">
      <c r="A832" s="237" t="s">
        <v>753</v>
      </c>
      <c r="B832" s="139"/>
      <c r="C832" s="139"/>
      <c r="D832" s="139"/>
      <c r="E832" s="140"/>
      <c r="F832" s="140"/>
    </row>
    <row r="833" ht="15" spans="1:6">
      <c r="A833" s="237" t="s">
        <v>177</v>
      </c>
      <c r="B833" s="139"/>
      <c r="C833" s="139"/>
      <c r="D833" s="139"/>
      <c r="E833" s="140"/>
      <c r="F833" s="140"/>
    </row>
    <row r="834" ht="15" spans="1:6">
      <c r="A834" s="237" t="s">
        <v>754</v>
      </c>
      <c r="B834" s="139"/>
      <c r="C834" s="139"/>
      <c r="D834" s="139"/>
      <c r="E834" s="140"/>
      <c r="F834" s="140"/>
    </row>
    <row r="835" ht="15" spans="1:6">
      <c r="A835" s="237" t="s">
        <v>145</v>
      </c>
      <c r="B835" s="139"/>
      <c r="C835" s="139"/>
      <c r="D835" s="139"/>
      <c r="E835" s="140"/>
      <c r="F835" s="140"/>
    </row>
    <row r="836" ht="15" spans="1:6">
      <c r="A836" s="237" t="s">
        <v>755</v>
      </c>
      <c r="B836" s="139"/>
      <c r="C836" s="139"/>
      <c r="D836" s="139"/>
      <c r="E836" s="140"/>
      <c r="F836" s="140"/>
    </row>
    <row r="837" ht="15" spans="1:6">
      <c r="A837" s="237" t="s">
        <v>756</v>
      </c>
      <c r="B837" s="139">
        <v>0</v>
      </c>
      <c r="C837" s="139">
        <f>C838</f>
        <v>500</v>
      </c>
      <c r="D837" s="139">
        <f>D838</f>
        <v>438</v>
      </c>
      <c r="E837" s="140">
        <f>D837/C837</f>
        <v>0.876</v>
      </c>
      <c r="F837" s="140">
        <v>-0.543274244004171</v>
      </c>
    </row>
    <row r="838" ht="15" spans="1:6">
      <c r="A838" s="237" t="s">
        <v>757</v>
      </c>
      <c r="B838" s="139">
        <v>0</v>
      </c>
      <c r="C838" s="139">
        <v>500</v>
      </c>
      <c r="D838" s="139">
        <v>438</v>
      </c>
      <c r="E838" s="140">
        <f t="shared" ref="E838:E901" si="6">D838/C838</f>
        <v>0.876</v>
      </c>
      <c r="F838" s="140">
        <v>-0.543274244004171</v>
      </c>
    </row>
    <row r="839" ht="14.25" spans="1:6">
      <c r="A839" s="236" t="s">
        <v>758</v>
      </c>
      <c r="B839" s="150">
        <f>SUM(B840,B851,B853,B856,B858,B860)</f>
        <v>5295</v>
      </c>
      <c r="C839" s="150">
        <f>SUM(C840,C851,C853,C856,C858,C860)</f>
        <v>8800</v>
      </c>
      <c r="D839" s="150">
        <f>SUM(D840,D851,D853,D856,D858,D860)</f>
        <v>6080</v>
      </c>
      <c r="E839" s="151">
        <f t="shared" si="6"/>
        <v>0.690909090909091</v>
      </c>
      <c r="F839" s="151">
        <v>0.203960396039604</v>
      </c>
    </row>
    <row r="840" ht="15" spans="1:6">
      <c r="A840" s="237" t="s">
        <v>759</v>
      </c>
      <c r="B840" s="139">
        <f>SUM(B841:B850)</f>
        <v>1974</v>
      </c>
      <c r="C840" s="139">
        <f>SUM(C841:C850)</f>
        <v>1974</v>
      </c>
      <c r="D840" s="139">
        <f>SUM(D841:D850)</f>
        <v>1390</v>
      </c>
      <c r="E840" s="140">
        <f t="shared" si="6"/>
        <v>0.704154002026342</v>
      </c>
      <c r="F840" s="140">
        <v>0.199309749784297</v>
      </c>
    </row>
    <row r="841" ht="15" spans="1:6">
      <c r="A841" s="237" t="s">
        <v>136</v>
      </c>
      <c r="B841" s="139">
        <v>245</v>
      </c>
      <c r="C841" s="139">
        <v>245</v>
      </c>
      <c r="D841" s="139">
        <v>327</v>
      </c>
      <c r="E841" s="140">
        <f t="shared" si="6"/>
        <v>1.33469387755102</v>
      </c>
      <c r="F841" s="140">
        <v>0.806629834254144</v>
      </c>
    </row>
    <row r="842" ht="15" spans="1:6">
      <c r="A842" s="237" t="s">
        <v>137</v>
      </c>
      <c r="B842" s="139">
        <v>122</v>
      </c>
      <c r="C842" s="139">
        <v>122</v>
      </c>
      <c r="D842" s="139">
        <v>191</v>
      </c>
      <c r="E842" s="140">
        <f t="shared" si="6"/>
        <v>1.5655737704918</v>
      </c>
      <c r="F842" s="140">
        <v>0.515873015873016</v>
      </c>
    </row>
    <row r="843" ht="15" spans="1:6">
      <c r="A843" s="237" t="s">
        <v>138</v>
      </c>
      <c r="B843" s="139"/>
      <c r="C843" s="139"/>
      <c r="D843" s="139"/>
      <c r="E843" s="140"/>
      <c r="F843" s="140"/>
    </row>
    <row r="844" ht="15" spans="1:6">
      <c r="A844" s="237" t="s">
        <v>760</v>
      </c>
      <c r="B844" s="139">
        <v>961</v>
      </c>
      <c r="C844" s="139">
        <v>961</v>
      </c>
      <c r="D844" s="139">
        <v>280</v>
      </c>
      <c r="E844" s="140">
        <f t="shared" si="6"/>
        <v>0.291363163371488</v>
      </c>
      <c r="F844" s="140">
        <v>-0.528619528619529</v>
      </c>
    </row>
    <row r="845" ht="15" spans="1:6">
      <c r="A845" s="237" t="s">
        <v>761</v>
      </c>
      <c r="B845" s="139">
        <v>100</v>
      </c>
      <c r="C845" s="139">
        <v>100</v>
      </c>
      <c r="D845" s="139">
        <v>133</v>
      </c>
      <c r="E845" s="140">
        <f t="shared" si="6"/>
        <v>1.33</v>
      </c>
      <c r="F845" s="140">
        <v>0</v>
      </c>
    </row>
    <row r="846" ht="15" spans="1:6">
      <c r="A846" s="237" t="s">
        <v>762</v>
      </c>
      <c r="B846" s="139">
        <v>79</v>
      </c>
      <c r="C846" s="139">
        <v>79</v>
      </c>
      <c r="D846" s="139">
        <v>130</v>
      </c>
      <c r="E846" s="140">
        <f t="shared" si="6"/>
        <v>1.64556962025316</v>
      </c>
      <c r="F846" s="140">
        <v>13.4444444444444</v>
      </c>
    </row>
    <row r="847" ht="15" spans="1:6">
      <c r="A847" s="237" t="s">
        <v>763</v>
      </c>
      <c r="B847" s="139"/>
      <c r="C847" s="139"/>
      <c r="D847" s="139"/>
      <c r="E847" s="140"/>
      <c r="F847" s="140"/>
    </row>
    <row r="848" ht="15" spans="1:6">
      <c r="A848" s="237" t="s">
        <v>764</v>
      </c>
      <c r="B848" s="139">
        <v>344</v>
      </c>
      <c r="C848" s="139">
        <v>344</v>
      </c>
      <c r="D848" s="139">
        <v>147</v>
      </c>
      <c r="E848" s="140">
        <f t="shared" si="6"/>
        <v>0.427325581395349</v>
      </c>
      <c r="F848" s="140">
        <v>-0.0516129032258065</v>
      </c>
    </row>
    <row r="849" ht="15" spans="1:6">
      <c r="A849" s="237" t="s">
        <v>765</v>
      </c>
      <c r="B849" s="139"/>
      <c r="C849" s="139"/>
      <c r="D849" s="139"/>
      <c r="E849" s="140"/>
      <c r="F849" s="140"/>
    </row>
    <row r="850" ht="15" spans="1:6">
      <c r="A850" s="237" t="s">
        <v>766</v>
      </c>
      <c r="B850" s="139">
        <v>123</v>
      </c>
      <c r="C850" s="139">
        <v>123</v>
      </c>
      <c r="D850" s="139">
        <v>182</v>
      </c>
      <c r="E850" s="140">
        <f t="shared" si="6"/>
        <v>1.47967479674797</v>
      </c>
      <c r="F850" s="140">
        <v>0.936170212765957</v>
      </c>
    </row>
    <row r="851" ht="15" spans="1:6">
      <c r="A851" s="237" t="s">
        <v>767</v>
      </c>
      <c r="B851" s="139">
        <f>B852</f>
        <v>124</v>
      </c>
      <c r="C851" s="139">
        <f>C852</f>
        <v>624</v>
      </c>
      <c r="D851" s="139">
        <f>D852</f>
        <v>342</v>
      </c>
      <c r="E851" s="140">
        <f t="shared" si="6"/>
        <v>0.548076923076923</v>
      </c>
      <c r="F851" s="140">
        <v>1.44285714285714</v>
      </c>
    </row>
    <row r="852" ht="15" spans="1:6">
      <c r="A852" s="237" t="s">
        <v>768</v>
      </c>
      <c r="B852" s="139">
        <v>124</v>
      </c>
      <c r="C852" s="139">
        <v>624</v>
      </c>
      <c r="D852" s="139">
        <v>342</v>
      </c>
      <c r="E852" s="140">
        <f t="shared" si="6"/>
        <v>0.548076923076923</v>
      </c>
      <c r="F852" s="140">
        <v>1.44285714285714</v>
      </c>
    </row>
    <row r="853" ht="15" spans="1:6">
      <c r="A853" s="237" t="s">
        <v>769</v>
      </c>
      <c r="B853" s="139">
        <f>SUM(B854:B855)</f>
        <v>1476</v>
      </c>
      <c r="C853" s="139">
        <f>SUM(C854:C855)</f>
        <v>4481</v>
      </c>
      <c r="D853" s="139">
        <f>SUM(D854:D855)</f>
        <v>3701</v>
      </c>
      <c r="E853" s="140">
        <f t="shared" si="6"/>
        <v>0.825931711671502</v>
      </c>
      <c r="F853" s="140">
        <v>0.730247779336138</v>
      </c>
    </row>
    <row r="854" ht="15" spans="1:6">
      <c r="A854" s="237" t="s">
        <v>770</v>
      </c>
      <c r="B854" s="139">
        <v>0</v>
      </c>
      <c r="C854" s="139">
        <v>5</v>
      </c>
      <c r="D854" s="139">
        <v>11</v>
      </c>
      <c r="E854" s="140">
        <f t="shared" si="6"/>
        <v>2.2</v>
      </c>
      <c r="F854" s="140">
        <v>0</v>
      </c>
    </row>
    <row r="855" ht="15" spans="1:6">
      <c r="A855" s="237" t="s">
        <v>771</v>
      </c>
      <c r="B855" s="139">
        <v>1476</v>
      </c>
      <c r="C855" s="139">
        <v>4476</v>
      </c>
      <c r="D855" s="139">
        <v>3690</v>
      </c>
      <c r="E855" s="140">
        <f t="shared" si="6"/>
        <v>0.824396782841823</v>
      </c>
      <c r="F855" s="140">
        <v>0.725105189340813</v>
      </c>
    </row>
    <row r="856" ht="15" spans="1:6">
      <c r="A856" s="237" t="s">
        <v>772</v>
      </c>
      <c r="B856" s="139">
        <f>B857</f>
        <v>752</v>
      </c>
      <c r="C856" s="139">
        <f>C857</f>
        <v>752</v>
      </c>
      <c r="D856" s="139">
        <f t="shared" ref="D856:D860" si="7">D857</f>
        <v>521</v>
      </c>
      <c r="E856" s="140">
        <f t="shared" si="6"/>
        <v>0.69281914893617</v>
      </c>
      <c r="F856" s="140">
        <v>-0.594867807153966</v>
      </c>
    </row>
    <row r="857" ht="15" spans="1:6">
      <c r="A857" s="237" t="s">
        <v>773</v>
      </c>
      <c r="B857" s="139">
        <v>752</v>
      </c>
      <c r="C857" s="139">
        <v>752</v>
      </c>
      <c r="D857" s="139">
        <v>521</v>
      </c>
      <c r="E857" s="140">
        <f t="shared" si="6"/>
        <v>0.69281914893617</v>
      </c>
      <c r="F857" s="140">
        <v>-0.594867807153966</v>
      </c>
    </row>
    <row r="858" ht="15" spans="1:6">
      <c r="A858" s="237" t="s">
        <v>774</v>
      </c>
      <c r="B858" s="139">
        <v>100</v>
      </c>
      <c r="C858" s="139">
        <v>100</v>
      </c>
      <c r="D858" s="139">
        <f t="shared" si="7"/>
        <v>31</v>
      </c>
      <c r="E858" s="140">
        <f t="shared" si="6"/>
        <v>0.31</v>
      </c>
      <c r="F858" s="140">
        <v>0</v>
      </c>
    </row>
    <row r="859" ht="15" spans="1:6">
      <c r="A859" s="237" t="s">
        <v>775</v>
      </c>
      <c r="B859" s="139">
        <v>100</v>
      </c>
      <c r="C859" s="139">
        <v>100</v>
      </c>
      <c r="D859" s="139">
        <v>31</v>
      </c>
      <c r="E859" s="140">
        <f t="shared" si="6"/>
        <v>0.31</v>
      </c>
      <c r="F859" s="140">
        <v>0</v>
      </c>
    </row>
    <row r="860" ht="15" spans="1:6">
      <c r="A860" s="237" t="s">
        <v>776</v>
      </c>
      <c r="B860" s="139">
        <f>B861</f>
        <v>869</v>
      </c>
      <c r="C860" s="139">
        <f>C861</f>
        <v>869</v>
      </c>
      <c r="D860" s="139">
        <f t="shared" si="7"/>
        <v>95</v>
      </c>
      <c r="E860" s="140">
        <f t="shared" si="6"/>
        <v>0.109321058688147</v>
      </c>
      <c r="F860" s="140">
        <v>-0.677966101694915</v>
      </c>
    </row>
    <row r="861" ht="15" spans="1:6">
      <c r="A861" s="237" t="s">
        <v>777</v>
      </c>
      <c r="B861" s="139">
        <v>869</v>
      </c>
      <c r="C861" s="139">
        <v>869</v>
      </c>
      <c r="D861" s="139">
        <v>95</v>
      </c>
      <c r="E861" s="140">
        <f t="shared" si="6"/>
        <v>0.109321058688147</v>
      </c>
      <c r="F861" s="140">
        <v>-0.677966101694915</v>
      </c>
    </row>
    <row r="862" ht="14.25" spans="1:6">
      <c r="A862" s="236" t="s">
        <v>778</v>
      </c>
      <c r="B862" s="150">
        <f>SUM(B863,B889,B914,B942,B953,B960,B967,B970)</f>
        <v>43600</v>
      </c>
      <c r="C862" s="150">
        <f>SUM(C863,C889,C914,C942,C953,C960,C967,C970)</f>
        <v>47000</v>
      </c>
      <c r="D862" s="150">
        <f>SUM(D863,D889,D914,D942,D953,D960,D967,D970)</f>
        <v>46427</v>
      </c>
      <c r="E862" s="151">
        <f t="shared" si="6"/>
        <v>0.987808510638298</v>
      </c>
      <c r="F862" s="151">
        <v>0.0199096761794946</v>
      </c>
    </row>
    <row r="863" ht="15" spans="1:6">
      <c r="A863" s="237" t="s">
        <v>779</v>
      </c>
      <c r="B863" s="139">
        <f>SUM(B864:B888)</f>
        <v>6550</v>
      </c>
      <c r="C863" s="139">
        <f>SUM(C864:C888)</f>
        <v>13950</v>
      </c>
      <c r="D863" s="139">
        <f>SUM(D864:D888)</f>
        <v>13341</v>
      </c>
      <c r="E863" s="140">
        <f t="shared" si="6"/>
        <v>0.956344086021505</v>
      </c>
      <c r="F863" s="140">
        <v>1.88404518178609</v>
      </c>
    </row>
    <row r="864" ht="15" spans="1:6">
      <c r="A864" s="237" t="s">
        <v>136</v>
      </c>
      <c r="B864" s="139">
        <v>849</v>
      </c>
      <c r="C864" s="139">
        <v>1849</v>
      </c>
      <c r="D864" s="139">
        <v>1783</v>
      </c>
      <c r="E864" s="140">
        <f t="shared" si="6"/>
        <v>0.964305029745809</v>
      </c>
      <c r="F864" s="140">
        <v>1.212158808933</v>
      </c>
    </row>
    <row r="865" ht="15" spans="1:6">
      <c r="A865" s="237" t="s">
        <v>137</v>
      </c>
      <c r="B865" s="139">
        <v>551</v>
      </c>
      <c r="C865" s="139">
        <v>2551</v>
      </c>
      <c r="D865" s="139">
        <v>2423</v>
      </c>
      <c r="E865" s="140">
        <f t="shared" si="6"/>
        <v>0.949823598588789</v>
      </c>
      <c r="F865" s="140">
        <v>0.70754052149401</v>
      </c>
    </row>
    <row r="866" ht="15" spans="1:6">
      <c r="A866" s="237" t="s">
        <v>138</v>
      </c>
      <c r="B866" s="139"/>
      <c r="C866" s="139"/>
      <c r="D866" s="139"/>
      <c r="E866" s="140"/>
      <c r="F866" s="140"/>
    </row>
    <row r="867" ht="15" spans="1:6">
      <c r="A867" s="237" t="s">
        <v>145</v>
      </c>
      <c r="B867" s="139">
        <v>0</v>
      </c>
      <c r="C867" s="139">
        <v>0</v>
      </c>
      <c r="D867" s="139">
        <v>88</v>
      </c>
      <c r="E867" s="140">
        <v>0</v>
      </c>
      <c r="F867" s="140">
        <v>0.543859649122807</v>
      </c>
    </row>
    <row r="868" ht="15" spans="1:6">
      <c r="A868" s="237" t="s">
        <v>780</v>
      </c>
      <c r="B868" s="139"/>
      <c r="C868" s="139"/>
      <c r="D868" s="139"/>
      <c r="E868" s="140"/>
      <c r="F868" s="140"/>
    </row>
    <row r="869" ht="15" spans="1:6">
      <c r="A869" s="237" t="s">
        <v>781</v>
      </c>
      <c r="B869" s="139">
        <v>42</v>
      </c>
      <c r="C869" s="139">
        <v>42</v>
      </c>
      <c r="D869" s="139">
        <v>60</v>
      </c>
      <c r="E869" s="140">
        <f t="shared" si="6"/>
        <v>1.42857142857143</v>
      </c>
      <c r="F869" s="140">
        <v>-0.84375</v>
      </c>
    </row>
    <row r="870" ht="15" spans="1:6">
      <c r="A870" s="237" t="s">
        <v>782</v>
      </c>
      <c r="B870" s="139">
        <v>55</v>
      </c>
      <c r="C870" s="139">
        <v>55</v>
      </c>
      <c r="D870" s="139">
        <v>353</v>
      </c>
      <c r="E870" s="140">
        <f t="shared" si="6"/>
        <v>6.41818181818182</v>
      </c>
      <c r="F870" s="140">
        <v>0.747524752475248</v>
      </c>
    </row>
    <row r="871" ht="15" spans="1:6">
      <c r="A871" s="237" t="s">
        <v>783</v>
      </c>
      <c r="B871" s="139">
        <v>50</v>
      </c>
      <c r="C871" s="139">
        <v>50</v>
      </c>
      <c r="D871" s="139">
        <v>10</v>
      </c>
      <c r="E871" s="140">
        <f t="shared" si="6"/>
        <v>0.2</v>
      </c>
      <c r="F871" s="140">
        <v>-0.883720930232558</v>
      </c>
    </row>
    <row r="872" ht="15" spans="1:6">
      <c r="A872" s="237" t="s">
        <v>784</v>
      </c>
      <c r="B872" s="139">
        <v>60</v>
      </c>
      <c r="C872" s="139">
        <v>60</v>
      </c>
      <c r="D872" s="139">
        <v>6</v>
      </c>
      <c r="E872" s="140">
        <f t="shared" si="6"/>
        <v>0.1</v>
      </c>
      <c r="F872" s="140">
        <v>0.2</v>
      </c>
    </row>
    <row r="873" ht="15" spans="1:6">
      <c r="A873" s="237" t="s">
        <v>785</v>
      </c>
      <c r="B873" s="139"/>
      <c r="C873" s="139"/>
      <c r="D873" s="139"/>
      <c r="E873" s="140"/>
      <c r="F873" s="140"/>
    </row>
    <row r="874" ht="15" spans="1:6">
      <c r="A874" s="237" t="s">
        <v>786</v>
      </c>
      <c r="B874" s="139"/>
      <c r="C874" s="139"/>
      <c r="D874" s="139"/>
      <c r="E874" s="140"/>
      <c r="F874" s="140">
        <v>-1</v>
      </c>
    </row>
    <row r="875" ht="15" spans="1:6">
      <c r="A875" s="237" t="s">
        <v>787</v>
      </c>
      <c r="B875" s="139">
        <v>0</v>
      </c>
      <c r="C875" s="139">
        <v>0</v>
      </c>
      <c r="D875" s="139">
        <v>110</v>
      </c>
      <c r="E875" s="140">
        <v>0</v>
      </c>
      <c r="F875" s="140">
        <v>0</v>
      </c>
    </row>
    <row r="876" ht="15" spans="1:6">
      <c r="A876" s="237" t="s">
        <v>788</v>
      </c>
      <c r="B876" s="139">
        <v>0</v>
      </c>
      <c r="C876" s="139">
        <v>0</v>
      </c>
      <c r="D876" s="139">
        <v>55</v>
      </c>
      <c r="E876" s="140">
        <v>0</v>
      </c>
      <c r="F876" s="140">
        <v>0.375</v>
      </c>
    </row>
    <row r="877" ht="15" spans="1:6">
      <c r="A877" s="237" t="s">
        <v>789</v>
      </c>
      <c r="B877" s="139">
        <v>2700</v>
      </c>
      <c r="C877" s="139">
        <v>1700</v>
      </c>
      <c r="D877" s="139">
        <v>0</v>
      </c>
      <c r="E877" s="140">
        <v>0</v>
      </c>
      <c r="F877" s="140">
        <v>0</v>
      </c>
    </row>
    <row r="878" ht="15" spans="1:6">
      <c r="A878" s="237" t="s">
        <v>790</v>
      </c>
      <c r="B878" s="139"/>
      <c r="C878" s="139"/>
      <c r="D878" s="139"/>
      <c r="E878" s="140"/>
      <c r="F878" s="140"/>
    </row>
    <row r="879" ht="15" spans="1:6">
      <c r="A879" s="237" t="s">
        <v>791</v>
      </c>
      <c r="B879" s="139">
        <v>200</v>
      </c>
      <c r="C879" s="139">
        <v>2200</v>
      </c>
      <c r="D879" s="139">
        <v>2862</v>
      </c>
      <c r="E879" s="140">
        <f t="shared" si="6"/>
        <v>1.30090909090909</v>
      </c>
      <c r="F879" s="140">
        <v>11.8340807174888</v>
      </c>
    </row>
    <row r="880" ht="15" spans="1:6">
      <c r="A880" s="237" t="s">
        <v>792</v>
      </c>
      <c r="B880" s="139">
        <v>1017</v>
      </c>
      <c r="C880" s="139">
        <v>1017</v>
      </c>
      <c r="D880" s="139">
        <v>134</v>
      </c>
      <c r="E880" s="140">
        <f t="shared" si="6"/>
        <v>0.131760078662734</v>
      </c>
      <c r="F880" s="140">
        <v>-0.0428571428571428</v>
      </c>
    </row>
    <row r="881" ht="15" spans="1:6">
      <c r="A881" s="237" t="s">
        <v>793</v>
      </c>
      <c r="B881" s="139">
        <v>0</v>
      </c>
      <c r="C881" s="139">
        <v>0</v>
      </c>
      <c r="D881" s="139">
        <v>3</v>
      </c>
      <c r="E881" s="140">
        <v>0</v>
      </c>
      <c r="F881" s="140">
        <v>0</v>
      </c>
    </row>
    <row r="882" ht="15" spans="1:6">
      <c r="A882" s="237" t="s">
        <v>794</v>
      </c>
      <c r="B882" s="139">
        <v>250</v>
      </c>
      <c r="C882" s="139">
        <v>250</v>
      </c>
      <c r="D882" s="139">
        <v>544</v>
      </c>
      <c r="E882" s="140">
        <f t="shared" si="6"/>
        <v>2.176</v>
      </c>
      <c r="F882" s="140">
        <v>1.50813871196037</v>
      </c>
    </row>
    <row r="883" ht="15" spans="1:6">
      <c r="A883" s="237" t="s">
        <v>795</v>
      </c>
      <c r="B883" s="139">
        <v>18</v>
      </c>
      <c r="C883" s="139">
        <v>18</v>
      </c>
      <c r="D883" s="139">
        <v>10</v>
      </c>
      <c r="E883" s="140">
        <f t="shared" si="6"/>
        <v>0.555555555555556</v>
      </c>
      <c r="F883" s="140">
        <v>0.666666666666667</v>
      </c>
    </row>
    <row r="884" ht="15" spans="1:6">
      <c r="A884" s="237" t="s">
        <v>796</v>
      </c>
      <c r="B884" s="139"/>
      <c r="C884" s="139"/>
      <c r="D884" s="139"/>
      <c r="E884" s="140"/>
      <c r="F884" s="140">
        <v>-1</v>
      </c>
    </row>
    <row r="885" ht="15" spans="1:6">
      <c r="A885" s="237" t="s">
        <v>797</v>
      </c>
      <c r="B885" s="139"/>
      <c r="C885" s="139"/>
      <c r="D885" s="139"/>
      <c r="E885" s="140"/>
      <c r="F885" s="140"/>
    </row>
    <row r="886" ht="15" spans="1:6">
      <c r="A886" s="237" t="s">
        <v>798</v>
      </c>
      <c r="B886" s="139"/>
      <c r="C886" s="139"/>
      <c r="D886" s="139"/>
      <c r="E886" s="140"/>
      <c r="F886" s="140"/>
    </row>
    <row r="887" ht="15" spans="1:6">
      <c r="A887" s="237" t="s">
        <v>799</v>
      </c>
      <c r="B887" s="139">
        <v>0</v>
      </c>
      <c r="C887" s="139">
        <v>3400</v>
      </c>
      <c r="D887" s="139">
        <v>3916</v>
      </c>
      <c r="E887" s="140">
        <f t="shared" si="6"/>
        <v>1.15176470588235</v>
      </c>
      <c r="F887" s="140">
        <v>0</v>
      </c>
    </row>
    <row r="888" ht="15" spans="1:6">
      <c r="A888" s="237" t="s">
        <v>800</v>
      </c>
      <c r="B888" s="139">
        <v>758</v>
      </c>
      <c r="C888" s="139">
        <v>758</v>
      </c>
      <c r="D888" s="139">
        <v>984</v>
      </c>
      <c r="E888" s="140">
        <f t="shared" si="6"/>
        <v>1.29815303430079</v>
      </c>
      <c r="F888" s="140">
        <v>0.152224824355972</v>
      </c>
    </row>
    <row r="889" ht="15" spans="1:6">
      <c r="A889" s="237" t="s">
        <v>801</v>
      </c>
      <c r="B889" s="139">
        <f>SUM(B890:B913)</f>
        <v>1969</v>
      </c>
      <c r="C889" s="139">
        <f>SUM(C890:C913)</f>
        <v>3969</v>
      </c>
      <c r="D889" s="139">
        <f>SUM(D890:D913)</f>
        <v>4183</v>
      </c>
      <c r="E889" s="140">
        <f t="shared" si="6"/>
        <v>1.05391786344167</v>
      </c>
      <c r="F889" s="140">
        <v>0.986229819563153</v>
      </c>
    </row>
    <row r="890" ht="15" spans="1:6">
      <c r="A890" s="237" t="s">
        <v>136</v>
      </c>
      <c r="B890" s="139">
        <v>402</v>
      </c>
      <c r="C890" s="139">
        <v>402</v>
      </c>
      <c r="D890" s="139">
        <v>609</v>
      </c>
      <c r="E890" s="140">
        <f t="shared" si="6"/>
        <v>1.51492537313433</v>
      </c>
      <c r="F890" s="140">
        <v>0.416279069767442</v>
      </c>
    </row>
    <row r="891" ht="15" spans="1:6">
      <c r="A891" s="237" t="s">
        <v>137</v>
      </c>
      <c r="B891" s="139">
        <v>40</v>
      </c>
      <c r="C891" s="139">
        <v>40</v>
      </c>
      <c r="D891" s="139">
        <v>18</v>
      </c>
      <c r="E891" s="140">
        <f t="shared" si="6"/>
        <v>0.45</v>
      </c>
      <c r="F891" s="140">
        <v>-0.872340425531915</v>
      </c>
    </row>
    <row r="892" ht="15" spans="1:6">
      <c r="A892" s="237" t="s">
        <v>138</v>
      </c>
      <c r="B892" s="139"/>
      <c r="C892" s="139"/>
      <c r="D892" s="139"/>
      <c r="E892" s="140"/>
      <c r="F892" s="140"/>
    </row>
    <row r="893" ht="15" spans="1:6">
      <c r="A893" s="237" t="s">
        <v>802</v>
      </c>
      <c r="B893" s="139">
        <v>314</v>
      </c>
      <c r="C893" s="139">
        <v>314</v>
      </c>
      <c r="D893" s="139">
        <v>27</v>
      </c>
      <c r="E893" s="140">
        <f t="shared" si="6"/>
        <v>0.0859872611464968</v>
      </c>
      <c r="F893" s="140">
        <v>-0.872037914691943</v>
      </c>
    </row>
    <row r="894" ht="15" spans="1:6">
      <c r="A894" s="237" t="s">
        <v>803</v>
      </c>
      <c r="B894" s="139">
        <v>260</v>
      </c>
      <c r="C894" s="139">
        <v>260</v>
      </c>
      <c r="D894" s="139">
        <v>210</v>
      </c>
      <c r="E894" s="140">
        <f t="shared" si="6"/>
        <v>0.807692307692308</v>
      </c>
      <c r="F894" s="140">
        <v>0.0194174757281553</v>
      </c>
    </row>
    <row r="895" ht="15" spans="1:6">
      <c r="A895" s="237" t="s">
        <v>804</v>
      </c>
      <c r="B895" s="139"/>
      <c r="C895" s="139"/>
      <c r="D895" s="139"/>
      <c r="E895" s="140"/>
      <c r="F895" s="140">
        <v>-1</v>
      </c>
    </row>
    <row r="896" ht="15" spans="1:6">
      <c r="A896" s="237" t="s">
        <v>805</v>
      </c>
      <c r="B896" s="139">
        <v>141</v>
      </c>
      <c r="C896" s="139">
        <v>1141</v>
      </c>
      <c r="D896" s="139">
        <v>1537</v>
      </c>
      <c r="E896" s="140">
        <f t="shared" si="6"/>
        <v>1.34706397896582</v>
      </c>
      <c r="F896" s="140">
        <v>9.17880794701987</v>
      </c>
    </row>
    <row r="897" ht="15" spans="1:6">
      <c r="A897" s="237" t="s">
        <v>806</v>
      </c>
      <c r="B897" s="139">
        <v>582</v>
      </c>
      <c r="C897" s="139">
        <v>1582</v>
      </c>
      <c r="D897" s="139">
        <v>1382</v>
      </c>
      <c r="E897" s="140">
        <f t="shared" si="6"/>
        <v>0.873577749683944</v>
      </c>
      <c r="F897" s="140">
        <v>1.26929392446634</v>
      </c>
    </row>
    <row r="898" ht="15" spans="1:6">
      <c r="A898" s="237" t="s">
        <v>807</v>
      </c>
      <c r="B898" s="139"/>
      <c r="C898" s="139"/>
      <c r="D898" s="139"/>
      <c r="E898" s="140"/>
      <c r="F898" s="140"/>
    </row>
    <row r="899" ht="15" spans="1:6">
      <c r="A899" s="237" t="s">
        <v>808</v>
      </c>
      <c r="B899" s="139">
        <v>0</v>
      </c>
      <c r="C899" s="139">
        <v>0</v>
      </c>
      <c r="D899" s="139">
        <v>5</v>
      </c>
      <c r="E899" s="140">
        <v>0</v>
      </c>
      <c r="F899" s="140">
        <v>0</v>
      </c>
    </row>
    <row r="900" ht="15" spans="1:6">
      <c r="A900" s="237" t="s">
        <v>809</v>
      </c>
      <c r="B900" s="139"/>
      <c r="C900" s="139"/>
      <c r="D900" s="139"/>
      <c r="E900" s="140"/>
      <c r="F900" s="140"/>
    </row>
    <row r="901" ht="15" spans="1:6">
      <c r="A901" s="237" t="s">
        <v>810</v>
      </c>
      <c r="B901" s="139"/>
      <c r="C901" s="139"/>
      <c r="D901" s="139"/>
      <c r="E901" s="140"/>
      <c r="F901" s="140">
        <v>-1</v>
      </c>
    </row>
    <row r="902" ht="15" spans="1:6">
      <c r="A902" s="237" t="s">
        <v>811</v>
      </c>
      <c r="B902" s="139"/>
      <c r="C902" s="139"/>
      <c r="D902" s="139"/>
      <c r="E902" s="140"/>
      <c r="F902" s="140"/>
    </row>
    <row r="903" ht="15" spans="1:6">
      <c r="A903" s="237" t="s">
        <v>812</v>
      </c>
      <c r="B903" s="139"/>
      <c r="C903" s="139"/>
      <c r="D903" s="139"/>
      <c r="E903" s="140"/>
      <c r="F903" s="140"/>
    </row>
    <row r="904" ht="15" spans="1:6">
      <c r="A904" s="237" t="s">
        <v>813</v>
      </c>
      <c r="B904" s="139">
        <v>0</v>
      </c>
      <c r="C904" s="139">
        <v>0</v>
      </c>
      <c r="D904" s="139">
        <v>55</v>
      </c>
      <c r="E904" s="140">
        <v>0</v>
      </c>
      <c r="F904" s="140">
        <v>0.375</v>
      </c>
    </row>
    <row r="905" ht="15" spans="1:6">
      <c r="A905" s="237" t="s">
        <v>814</v>
      </c>
      <c r="B905" s="139"/>
      <c r="C905" s="139"/>
      <c r="D905" s="139"/>
      <c r="E905" s="140"/>
      <c r="F905" s="140"/>
    </row>
    <row r="906" ht="15" spans="1:6">
      <c r="A906" s="237" t="s">
        <v>815</v>
      </c>
      <c r="B906" s="139"/>
      <c r="C906" s="139"/>
      <c r="D906" s="139"/>
      <c r="E906" s="140"/>
      <c r="F906" s="140"/>
    </row>
    <row r="907" ht="15" spans="1:6">
      <c r="A907" s="237" t="s">
        <v>816</v>
      </c>
      <c r="B907" s="139"/>
      <c r="C907" s="139"/>
      <c r="D907" s="139"/>
      <c r="E907" s="140"/>
      <c r="F907" s="140"/>
    </row>
    <row r="908" ht="15" spans="1:6">
      <c r="A908" s="237" t="s">
        <v>817</v>
      </c>
      <c r="B908" s="139"/>
      <c r="C908" s="139"/>
      <c r="D908" s="139"/>
      <c r="E908" s="140"/>
      <c r="F908" s="140"/>
    </row>
    <row r="909" ht="15" spans="1:6">
      <c r="A909" s="237" t="s">
        <v>818</v>
      </c>
      <c r="B909" s="139">
        <v>30</v>
      </c>
      <c r="C909" s="139">
        <v>30</v>
      </c>
      <c r="D909" s="139">
        <v>0</v>
      </c>
      <c r="E909" s="140">
        <v>0</v>
      </c>
      <c r="F909" s="140">
        <v>-1</v>
      </c>
    </row>
    <row r="910" ht="15" spans="1:6">
      <c r="A910" s="237" t="s">
        <v>819</v>
      </c>
      <c r="B910" s="139"/>
      <c r="C910" s="139"/>
      <c r="D910" s="139"/>
      <c r="E910" s="140"/>
      <c r="F910" s="140"/>
    </row>
    <row r="911" ht="15" spans="1:6">
      <c r="A911" s="237" t="s">
        <v>820</v>
      </c>
      <c r="B911" s="139"/>
      <c r="C911" s="139"/>
      <c r="D911" s="139"/>
      <c r="E911" s="140"/>
      <c r="F911" s="140"/>
    </row>
    <row r="912" ht="15" spans="1:6">
      <c r="A912" s="237" t="s">
        <v>821</v>
      </c>
      <c r="B912" s="139"/>
      <c r="C912" s="139"/>
      <c r="D912" s="139"/>
      <c r="E912" s="140"/>
      <c r="F912" s="140"/>
    </row>
    <row r="913" ht="15" spans="1:6">
      <c r="A913" s="237" t="s">
        <v>822</v>
      </c>
      <c r="B913" s="139">
        <v>200</v>
      </c>
      <c r="C913" s="139">
        <v>200</v>
      </c>
      <c r="D913" s="139">
        <v>340</v>
      </c>
      <c r="E913" s="140">
        <f>D913/C913</f>
        <v>1.7</v>
      </c>
      <c r="F913" s="140">
        <v>0.129568106312292</v>
      </c>
    </row>
    <row r="914" ht="15" spans="1:6">
      <c r="A914" s="237" t="s">
        <v>823</v>
      </c>
      <c r="B914" s="139">
        <f>SUM(B915:B941)</f>
        <v>8576</v>
      </c>
      <c r="C914" s="139">
        <f>SUM(C915:C941)</f>
        <v>8576</v>
      </c>
      <c r="D914" s="139">
        <f>SUM(D915:D941)</f>
        <v>8464</v>
      </c>
      <c r="E914" s="140">
        <f>D914/C914</f>
        <v>0.986940298507463</v>
      </c>
      <c r="F914" s="140">
        <v>0.0514469453376205</v>
      </c>
    </row>
    <row r="915" ht="15" spans="1:6">
      <c r="A915" s="237" t="s">
        <v>136</v>
      </c>
      <c r="B915" s="139">
        <v>524</v>
      </c>
      <c r="C915" s="139">
        <v>524</v>
      </c>
      <c r="D915" s="139">
        <v>879</v>
      </c>
      <c r="E915" s="140">
        <f>D915/C915</f>
        <v>1.67748091603053</v>
      </c>
      <c r="F915" s="140">
        <v>2.42023346303502</v>
      </c>
    </row>
    <row r="916" ht="15" spans="1:6">
      <c r="A916" s="237" t="s">
        <v>137</v>
      </c>
      <c r="B916" s="139">
        <v>695</v>
      </c>
      <c r="C916" s="139">
        <v>695</v>
      </c>
      <c r="D916" s="139">
        <v>606</v>
      </c>
      <c r="E916" s="140">
        <f>D916/C916</f>
        <v>0.871942446043166</v>
      </c>
      <c r="F916" s="140">
        <v>0.518796992481203</v>
      </c>
    </row>
    <row r="917" ht="15" spans="1:6">
      <c r="A917" s="237" t="s">
        <v>138</v>
      </c>
      <c r="B917" s="139">
        <v>0</v>
      </c>
      <c r="C917" s="139">
        <v>0</v>
      </c>
      <c r="D917" s="139">
        <v>5</v>
      </c>
      <c r="E917" s="140">
        <v>0</v>
      </c>
      <c r="F917" s="140">
        <v>0</v>
      </c>
    </row>
    <row r="918" ht="15" spans="1:6">
      <c r="A918" s="237" t="s">
        <v>824</v>
      </c>
      <c r="B918" s="139">
        <v>20</v>
      </c>
      <c r="C918" s="139">
        <v>20</v>
      </c>
      <c r="D918" s="139">
        <v>29</v>
      </c>
      <c r="E918" s="140">
        <f>D918/C918</f>
        <v>1.45</v>
      </c>
      <c r="F918" s="140">
        <v>-0.721153846153846</v>
      </c>
    </row>
    <row r="919" ht="15" spans="1:6">
      <c r="A919" s="237" t="s">
        <v>825</v>
      </c>
      <c r="B919" s="139">
        <v>4500</v>
      </c>
      <c r="C919" s="139">
        <v>4500</v>
      </c>
      <c r="D919" s="139">
        <v>3068</v>
      </c>
      <c r="E919" s="140">
        <f>D919/C919</f>
        <v>0.681777777777778</v>
      </c>
      <c r="F919" s="140">
        <v>-0.390572390572391</v>
      </c>
    </row>
    <row r="920" ht="15" spans="1:6">
      <c r="A920" s="237" t="s">
        <v>826</v>
      </c>
      <c r="B920" s="139">
        <v>0</v>
      </c>
      <c r="C920" s="139">
        <v>0</v>
      </c>
      <c r="D920" s="139">
        <v>2483</v>
      </c>
      <c r="E920" s="140">
        <v>0</v>
      </c>
      <c r="F920" s="140">
        <v>29.280487804878</v>
      </c>
    </row>
    <row r="921" ht="15" spans="1:6">
      <c r="A921" s="237" t="s">
        <v>827</v>
      </c>
      <c r="B921" s="139"/>
      <c r="C921" s="139"/>
      <c r="D921" s="139"/>
      <c r="E921" s="140"/>
      <c r="F921" s="140"/>
    </row>
    <row r="922" ht="15" spans="1:6">
      <c r="A922" s="237" t="s">
        <v>828</v>
      </c>
      <c r="B922" s="139">
        <v>0</v>
      </c>
      <c r="C922" s="139">
        <v>0</v>
      </c>
      <c r="D922" s="139">
        <v>20</v>
      </c>
      <c r="E922" s="140">
        <v>0</v>
      </c>
      <c r="F922" s="140">
        <v>0</v>
      </c>
    </row>
    <row r="923" ht="15" spans="1:6">
      <c r="A923" s="237" t="s">
        <v>829</v>
      </c>
      <c r="B923" s="139"/>
      <c r="C923" s="139"/>
      <c r="D923" s="139"/>
      <c r="E923" s="140"/>
      <c r="F923" s="140"/>
    </row>
    <row r="924" ht="15" spans="1:6">
      <c r="A924" s="237" t="s">
        <v>830</v>
      </c>
      <c r="B924" s="139"/>
      <c r="C924" s="139"/>
      <c r="D924" s="139"/>
      <c r="E924" s="140"/>
      <c r="F924" s="140"/>
    </row>
    <row r="925" ht="15" spans="1:6">
      <c r="A925" s="237" t="s">
        <v>831</v>
      </c>
      <c r="B925" s="139"/>
      <c r="C925" s="139"/>
      <c r="D925" s="139"/>
      <c r="E925" s="140"/>
      <c r="F925" s="140"/>
    </row>
    <row r="926" ht="15" spans="1:6">
      <c r="A926" s="237" t="s">
        <v>832</v>
      </c>
      <c r="B926" s="139"/>
      <c r="C926" s="139"/>
      <c r="D926" s="139"/>
      <c r="E926" s="140"/>
      <c r="F926" s="140">
        <v>-1</v>
      </c>
    </row>
    <row r="927" ht="15" spans="1:6">
      <c r="A927" s="237" t="s">
        <v>833</v>
      </c>
      <c r="B927" s="139"/>
      <c r="C927" s="139"/>
      <c r="D927" s="139"/>
      <c r="E927" s="140"/>
      <c r="F927" s="140"/>
    </row>
    <row r="928" ht="15" spans="1:6">
      <c r="A928" s="237" t="s">
        <v>834</v>
      </c>
      <c r="B928" s="139">
        <v>20</v>
      </c>
      <c r="C928" s="139">
        <v>20</v>
      </c>
      <c r="D928" s="139">
        <v>63</v>
      </c>
      <c r="E928" s="140">
        <f>D928/C928</f>
        <v>3.15</v>
      </c>
      <c r="F928" s="140">
        <v>-0.598726114649682</v>
      </c>
    </row>
    <row r="929" ht="15" spans="1:6">
      <c r="A929" s="237" t="s">
        <v>835</v>
      </c>
      <c r="B929" s="139">
        <v>11</v>
      </c>
      <c r="C929" s="139">
        <v>11</v>
      </c>
      <c r="D929" s="139">
        <v>20</v>
      </c>
      <c r="E929" s="140">
        <f>D929/C929</f>
        <v>1.81818181818182</v>
      </c>
      <c r="F929" s="140">
        <v>0</v>
      </c>
    </row>
    <row r="930" ht="15" spans="1:6">
      <c r="A930" s="237" t="s">
        <v>836</v>
      </c>
      <c r="B930" s="139">
        <v>200</v>
      </c>
      <c r="C930" s="139">
        <v>200</v>
      </c>
      <c r="D930" s="139">
        <v>527</v>
      </c>
      <c r="E930" s="140">
        <f>D930/C930</f>
        <v>2.635</v>
      </c>
      <c r="F930" s="140">
        <v>1.635</v>
      </c>
    </row>
    <row r="931" ht="15" spans="1:6">
      <c r="A931" s="237" t="s">
        <v>837</v>
      </c>
      <c r="B931" s="139"/>
      <c r="C931" s="139"/>
      <c r="D931" s="139"/>
      <c r="E931" s="140"/>
      <c r="F931" s="140"/>
    </row>
    <row r="932" ht="15" spans="1:6">
      <c r="A932" s="237" t="s">
        <v>838</v>
      </c>
      <c r="B932" s="139"/>
      <c r="C932" s="139"/>
      <c r="D932" s="139"/>
      <c r="E932" s="140"/>
      <c r="F932" s="140"/>
    </row>
    <row r="933" ht="15" spans="1:6">
      <c r="A933" s="237" t="s">
        <v>839</v>
      </c>
      <c r="B933" s="139">
        <v>1408</v>
      </c>
      <c r="C933" s="139">
        <v>1408</v>
      </c>
      <c r="D933" s="139">
        <v>0</v>
      </c>
      <c r="E933" s="140">
        <v>0</v>
      </c>
      <c r="F933" s="140">
        <v>0</v>
      </c>
    </row>
    <row r="934" ht="15" spans="1:6">
      <c r="A934" s="237" t="s">
        <v>840</v>
      </c>
      <c r="B934" s="139">
        <v>0</v>
      </c>
      <c r="C934" s="139">
        <v>0</v>
      </c>
      <c r="D934" s="139">
        <v>665</v>
      </c>
      <c r="E934" s="140">
        <v>0</v>
      </c>
      <c r="F934" s="140">
        <v>0</v>
      </c>
    </row>
    <row r="935" ht="15" spans="1:6">
      <c r="A935" s="237" t="s">
        <v>841</v>
      </c>
      <c r="B935" s="139"/>
      <c r="C935" s="139"/>
      <c r="D935" s="139"/>
      <c r="E935" s="140"/>
      <c r="F935" s="140"/>
    </row>
    <row r="936" ht="15" spans="1:6">
      <c r="A936" s="237" t="s">
        <v>814</v>
      </c>
      <c r="B936" s="139"/>
      <c r="C936" s="139"/>
      <c r="D936" s="139"/>
      <c r="E936" s="140"/>
      <c r="F936" s="140"/>
    </row>
    <row r="937" ht="15" spans="1:6">
      <c r="A937" s="237" t="s">
        <v>842</v>
      </c>
      <c r="B937" s="139">
        <v>58</v>
      </c>
      <c r="C937" s="139">
        <v>58</v>
      </c>
      <c r="D937" s="139">
        <v>0</v>
      </c>
      <c r="E937" s="140">
        <v>0</v>
      </c>
      <c r="F937" s="140">
        <v>0</v>
      </c>
    </row>
    <row r="938" ht="15" spans="1:6">
      <c r="A938" s="237" t="s">
        <v>843</v>
      </c>
      <c r="B938" s="139">
        <v>1120</v>
      </c>
      <c r="C938" s="139">
        <v>1120</v>
      </c>
      <c r="D938" s="139">
        <v>10</v>
      </c>
      <c r="E938" s="140">
        <f>D938/C938</f>
        <v>0.00892857142857143</v>
      </c>
      <c r="F938" s="140">
        <v>-0.931506849315068</v>
      </c>
    </row>
    <row r="939" ht="15" spans="1:6">
      <c r="A939" s="237" t="s">
        <v>844</v>
      </c>
      <c r="B939" s="139"/>
      <c r="C939" s="139"/>
      <c r="D939" s="139"/>
      <c r="E939" s="140"/>
      <c r="F939" s="140"/>
    </row>
    <row r="940" ht="15" spans="1:6">
      <c r="A940" s="237" t="s">
        <v>845</v>
      </c>
      <c r="B940" s="139"/>
      <c r="C940" s="139"/>
      <c r="D940" s="139"/>
      <c r="E940" s="140"/>
      <c r="F940" s="140"/>
    </row>
    <row r="941" ht="15" spans="1:6">
      <c r="A941" s="237" t="s">
        <v>846</v>
      </c>
      <c r="B941" s="139">
        <v>20</v>
      </c>
      <c r="C941" s="139">
        <v>20</v>
      </c>
      <c r="D941" s="139">
        <v>89</v>
      </c>
      <c r="E941" s="140">
        <f>D941/C941</f>
        <v>4.45</v>
      </c>
      <c r="F941" s="140">
        <v>-0.685512367491166</v>
      </c>
    </row>
    <row r="942" ht="15" spans="1:6">
      <c r="A942" s="237" t="s">
        <v>847</v>
      </c>
      <c r="B942" s="139">
        <f>SUM(B943:B952)</f>
        <v>19058</v>
      </c>
      <c r="C942" s="139">
        <f>SUM(C943:C952)</f>
        <v>13058</v>
      </c>
      <c r="D942" s="139">
        <f>SUM(D943:D952)</f>
        <v>12635</v>
      </c>
      <c r="E942" s="140">
        <f>D942/C942</f>
        <v>0.967606065247358</v>
      </c>
      <c r="F942" s="140">
        <v>-0.46991127445521</v>
      </c>
    </row>
    <row r="943" ht="15" spans="1:6">
      <c r="A943" s="237" t="s">
        <v>136</v>
      </c>
      <c r="B943" s="139">
        <v>213</v>
      </c>
      <c r="C943" s="139">
        <v>213</v>
      </c>
      <c r="D943" s="139">
        <v>317</v>
      </c>
      <c r="E943" s="140">
        <f>D943/C943</f>
        <v>1.48826291079812</v>
      </c>
      <c r="F943" s="140">
        <v>2.23469387755102</v>
      </c>
    </row>
    <row r="944" ht="15" spans="1:6">
      <c r="A944" s="237" t="s">
        <v>137</v>
      </c>
      <c r="B944" s="139">
        <v>1337</v>
      </c>
      <c r="C944" s="139">
        <v>1337</v>
      </c>
      <c r="D944" s="139">
        <v>745</v>
      </c>
      <c r="E944" s="140">
        <f>D944/C944</f>
        <v>0.557217651458489</v>
      </c>
      <c r="F944" s="140">
        <v>-0.501004688546551</v>
      </c>
    </row>
    <row r="945" ht="15" spans="1:6">
      <c r="A945" s="237" t="s">
        <v>138</v>
      </c>
      <c r="B945" s="139"/>
      <c r="C945" s="139"/>
      <c r="D945" s="139"/>
      <c r="E945" s="140"/>
      <c r="F945" s="140"/>
    </row>
    <row r="946" ht="15" spans="1:6">
      <c r="A946" s="237" t="s">
        <v>848</v>
      </c>
      <c r="B946" s="139">
        <v>5000</v>
      </c>
      <c r="C946" s="139">
        <v>5000</v>
      </c>
      <c r="D946" s="139">
        <v>5222</v>
      </c>
      <c r="E946" s="140">
        <f>D946/C946</f>
        <v>1.0444</v>
      </c>
      <c r="F946" s="140">
        <v>-0.364101315148563</v>
      </c>
    </row>
    <row r="947" ht="15" spans="1:6">
      <c r="A947" s="237" t="s">
        <v>849</v>
      </c>
      <c r="B947" s="139">
        <v>7330</v>
      </c>
      <c r="C947" s="139">
        <v>5330</v>
      </c>
      <c r="D947" s="139">
        <v>4518</v>
      </c>
      <c r="E947" s="140">
        <f>D947/C947</f>
        <v>0.84765478424015</v>
      </c>
      <c r="F947" s="140">
        <v>-0.501980117998869</v>
      </c>
    </row>
    <row r="948" ht="15" spans="1:6">
      <c r="A948" s="237" t="s">
        <v>850</v>
      </c>
      <c r="B948" s="139">
        <v>120</v>
      </c>
      <c r="C948" s="139">
        <v>120</v>
      </c>
      <c r="D948" s="139">
        <v>16</v>
      </c>
      <c r="E948" s="140">
        <f>D948/C948</f>
        <v>0.133333333333333</v>
      </c>
      <c r="F948" s="140">
        <v>0</v>
      </c>
    </row>
    <row r="949" ht="15" spans="1:6">
      <c r="A949" s="237" t="s">
        <v>851</v>
      </c>
      <c r="B949" s="139">
        <v>0</v>
      </c>
      <c r="C949" s="139">
        <v>0</v>
      </c>
      <c r="D949" s="139">
        <v>480</v>
      </c>
      <c r="E949" s="140">
        <v>0</v>
      </c>
      <c r="F949" s="140">
        <v>1.66666666666667</v>
      </c>
    </row>
    <row r="950" ht="15" spans="1:6">
      <c r="A950" s="237" t="s">
        <v>852</v>
      </c>
      <c r="B950" s="139"/>
      <c r="C950" s="139"/>
      <c r="D950" s="139"/>
      <c r="E950" s="140"/>
      <c r="F950" s="140"/>
    </row>
    <row r="951" ht="15" spans="1:6">
      <c r="A951" s="237" t="s">
        <v>853</v>
      </c>
      <c r="B951" s="139"/>
      <c r="C951" s="139"/>
      <c r="D951" s="139"/>
      <c r="E951" s="140"/>
      <c r="F951" s="140"/>
    </row>
    <row r="952" ht="15" spans="1:6">
      <c r="A952" s="237" t="s">
        <v>854</v>
      </c>
      <c r="B952" s="139">
        <v>5058</v>
      </c>
      <c r="C952" s="139">
        <v>1058</v>
      </c>
      <c r="D952" s="139">
        <v>1337</v>
      </c>
      <c r="E952" s="140">
        <f>D952/C952</f>
        <v>1.26370510396975</v>
      </c>
      <c r="F952" s="140">
        <v>-0.708142327002838</v>
      </c>
    </row>
    <row r="953" ht="15" spans="1:6">
      <c r="A953" s="237" t="s">
        <v>855</v>
      </c>
      <c r="B953" s="139">
        <f>SUM(B954:B959)</f>
        <v>5387</v>
      </c>
      <c r="C953" s="139">
        <f>SUM(C954:C959)</f>
        <v>5387</v>
      </c>
      <c r="D953" s="139">
        <f>SUM(D954:D959)</f>
        <v>4803</v>
      </c>
      <c r="E953" s="140">
        <f>D953/C953</f>
        <v>0.891590866901801</v>
      </c>
      <c r="F953" s="140">
        <v>0.0291407756588815</v>
      </c>
    </row>
    <row r="954" ht="15" spans="1:6">
      <c r="A954" s="237" t="s">
        <v>856</v>
      </c>
      <c r="B954" s="139">
        <v>500</v>
      </c>
      <c r="C954" s="139">
        <v>500</v>
      </c>
      <c r="D954" s="139">
        <v>959</v>
      </c>
      <c r="E954" s="140">
        <f>D954/C954</f>
        <v>1.918</v>
      </c>
      <c r="F954" s="140">
        <v>0.128235294117647</v>
      </c>
    </row>
    <row r="955" ht="15" spans="1:6">
      <c r="A955" s="237" t="s">
        <v>857</v>
      </c>
      <c r="B955" s="139"/>
      <c r="C955" s="139"/>
      <c r="D955" s="139"/>
      <c r="E955" s="140"/>
      <c r="F955" s="140"/>
    </row>
    <row r="956" ht="15" spans="1:6">
      <c r="A956" s="237" t="s">
        <v>858</v>
      </c>
      <c r="B956" s="139">
        <v>4082</v>
      </c>
      <c r="C956" s="139">
        <v>4082</v>
      </c>
      <c r="D956" s="139">
        <v>3844</v>
      </c>
      <c r="E956" s="140">
        <f>D956/C956</f>
        <v>0.941695247427731</v>
      </c>
      <c r="F956" s="140">
        <v>0.00707361802462669</v>
      </c>
    </row>
    <row r="957" ht="15" spans="1:6">
      <c r="A957" s="237" t="s">
        <v>859</v>
      </c>
      <c r="B957" s="139">
        <v>390</v>
      </c>
      <c r="C957" s="139">
        <v>390</v>
      </c>
      <c r="D957" s="139">
        <v>0</v>
      </c>
      <c r="E957" s="140">
        <v>0</v>
      </c>
      <c r="F957" s="140">
        <v>0</v>
      </c>
    </row>
    <row r="958" ht="15" spans="1:6">
      <c r="A958" s="237" t="s">
        <v>860</v>
      </c>
      <c r="B958" s="139"/>
      <c r="C958" s="139"/>
      <c r="D958" s="139"/>
      <c r="E958" s="140"/>
      <c r="F958" s="140"/>
    </row>
    <row r="959" ht="15" spans="1:6">
      <c r="A959" s="237" t="s">
        <v>861</v>
      </c>
      <c r="B959" s="139">
        <v>415</v>
      </c>
      <c r="C959" s="139">
        <v>415</v>
      </c>
      <c r="D959" s="139">
        <v>0</v>
      </c>
      <c r="E959" s="140">
        <v>0</v>
      </c>
      <c r="F959" s="140">
        <v>0</v>
      </c>
    </row>
    <row r="960" ht="15" spans="1:6">
      <c r="A960" s="237" t="s">
        <v>862</v>
      </c>
      <c r="B960" s="139">
        <f>SUM(B961:B966)</f>
        <v>1766</v>
      </c>
      <c r="C960" s="139">
        <f>SUM(C961:C966)</f>
        <v>1766</v>
      </c>
      <c r="D960" s="139">
        <f>SUM(D961:D966)</f>
        <v>2401</v>
      </c>
      <c r="E960" s="140">
        <f>D960/C960</f>
        <v>1.35956964892412</v>
      </c>
      <c r="F960" s="140">
        <v>0.248569942797712</v>
      </c>
    </row>
    <row r="961" ht="15" spans="1:6">
      <c r="A961" s="237" t="s">
        <v>863</v>
      </c>
      <c r="B961" s="139"/>
      <c r="C961" s="139"/>
      <c r="D961" s="139"/>
      <c r="E961" s="140"/>
      <c r="F961" s="140"/>
    </row>
    <row r="962" ht="15" spans="1:6">
      <c r="A962" s="237" t="s">
        <v>864</v>
      </c>
      <c r="B962" s="139"/>
      <c r="C962" s="139"/>
      <c r="D962" s="139"/>
      <c r="E962" s="140"/>
      <c r="F962" s="140"/>
    </row>
    <row r="963" ht="15" spans="1:6">
      <c r="A963" s="237" t="s">
        <v>865</v>
      </c>
      <c r="B963" s="139">
        <v>1166</v>
      </c>
      <c r="C963" s="139">
        <v>1166</v>
      </c>
      <c r="D963" s="139">
        <v>1808</v>
      </c>
      <c r="E963" s="140">
        <f>D963/C963</f>
        <v>1.55060034305317</v>
      </c>
      <c r="F963" s="140">
        <v>0.224932249322493</v>
      </c>
    </row>
    <row r="964" ht="15" spans="1:6">
      <c r="A964" s="237" t="s">
        <v>866</v>
      </c>
      <c r="B964" s="139">
        <v>600</v>
      </c>
      <c r="C964" s="139">
        <v>600</v>
      </c>
      <c r="D964" s="139">
        <v>593</v>
      </c>
      <c r="E964" s="140">
        <f>D964/C964</f>
        <v>0.988333333333333</v>
      </c>
      <c r="F964" s="140">
        <v>0.32662192393736</v>
      </c>
    </row>
    <row r="965" ht="15" spans="1:6">
      <c r="A965" s="237" t="s">
        <v>867</v>
      </c>
      <c r="B965" s="139"/>
      <c r="C965" s="139"/>
      <c r="D965" s="139"/>
      <c r="E965" s="140"/>
      <c r="F965" s="140"/>
    </row>
    <row r="966" ht="15" spans="1:6">
      <c r="A966" s="237" t="s">
        <v>868</v>
      </c>
      <c r="B966" s="139"/>
      <c r="C966" s="139"/>
      <c r="D966" s="139"/>
      <c r="E966" s="140"/>
      <c r="F966" s="140"/>
    </row>
    <row r="967" ht="15" spans="1:6">
      <c r="A967" s="237" t="s">
        <v>869</v>
      </c>
      <c r="B967" s="139"/>
      <c r="C967" s="139"/>
      <c r="D967" s="139"/>
      <c r="E967" s="140"/>
      <c r="F967" s="140"/>
    </row>
    <row r="968" ht="15" spans="1:6">
      <c r="A968" s="237" t="s">
        <v>870</v>
      </c>
      <c r="B968" s="139"/>
      <c r="C968" s="139"/>
      <c r="D968" s="139"/>
      <c r="E968" s="140"/>
      <c r="F968" s="140"/>
    </row>
    <row r="969" ht="15" spans="1:6">
      <c r="A969" s="237" t="s">
        <v>871</v>
      </c>
      <c r="B969" s="139"/>
      <c r="C969" s="139"/>
      <c r="D969" s="139"/>
      <c r="E969" s="140"/>
      <c r="F969" s="140"/>
    </row>
    <row r="970" ht="15" spans="1:6">
      <c r="A970" s="237" t="s">
        <v>872</v>
      </c>
      <c r="B970" s="139">
        <f>SUM(B971:B972)</f>
        <v>294</v>
      </c>
      <c r="C970" s="139">
        <f>SUM(C971:C972)</f>
        <v>294</v>
      </c>
      <c r="D970" s="139">
        <f>D971+D972</f>
        <v>600</v>
      </c>
      <c r="E970" s="140">
        <f>D970/C970</f>
        <v>2.04081632653061</v>
      </c>
      <c r="F970" s="140">
        <v>-0.23469387755102</v>
      </c>
    </row>
    <row r="971" ht="15" spans="1:6">
      <c r="A971" s="237" t="s">
        <v>873</v>
      </c>
      <c r="B971" s="139"/>
      <c r="C971" s="139"/>
      <c r="D971" s="139"/>
      <c r="E971" s="140"/>
      <c r="F971" s="140"/>
    </row>
    <row r="972" ht="15" spans="1:6">
      <c r="A972" s="237" t="s">
        <v>874</v>
      </c>
      <c r="B972" s="139">
        <v>294</v>
      </c>
      <c r="C972" s="139">
        <v>294</v>
      </c>
      <c r="D972" s="139">
        <v>600</v>
      </c>
      <c r="E972" s="140">
        <f>D972/C972</f>
        <v>2.04081632653061</v>
      </c>
      <c r="F972" s="140">
        <v>-0.23469387755102</v>
      </c>
    </row>
    <row r="973" ht="14.25" spans="1:6">
      <c r="A973" s="236" t="s">
        <v>875</v>
      </c>
      <c r="B973" s="150">
        <f>SUM(B974,B997,B1007,B1017,B1022,B1029,B1034)</f>
        <v>6200</v>
      </c>
      <c r="C973" s="150">
        <f>SUM(C974,C997,C1007,C1017,C1022,C1029,C1034)</f>
        <v>6500</v>
      </c>
      <c r="D973" s="150">
        <f>SUM(D974,D997,D1007,D1017,D1022,D1029,D1034)</f>
        <v>6570</v>
      </c>
      <c r="E973" s="151">
        <f>D973/C973</f>
        <v>1.01076923076923</v>
      </c>
      <c r="F973" s="151">
        <v>0.0251209237010455</v>
      </c>
    </row>
    <row r="974" ht="15" spans="1:6">
      <c r="A974" s="237" t="s">
        <v>876</v>
      </c>
      <c r="B974" s="139">
        <f>SUM(B975:B996)</f>
        <v>2204</v>
      </c>
      <c r="C974" s="139">
        <f>SUM(C975:C996)</f>
        <v>5004</v>
      </c>
      <c r="D974" s="139">
        <f>SUM(D975:D996)</f>
        <v>5602</v>
      </c>
      <c r="E974" s="140">
        <f>D974/C974</f>
        <v>1.11950439648281</v>
      </c>
      <c r="F974" s="140">
        <v>0.973230010567101</v>
      </c>
    </row>
    <row r="975" ht="15" spans="1:6">
      <c r="A975" s="237" t="s">
        <v>136</v>
      </c>
      <c r="B975" s="139">
        <v>219</v>
      </c>
      <c r="C975" s="139">
        <v>719</v>
      </c>
      <c r="D975" s="139">
        <v>958</v>
      </c>
      <c r="E975" s="140">
        <f>D975/C975</f>
        <v>1.33240611961057</v>
      </c>
      <c r="F975" s="140">
        <v>8.12380952380952</v>
      </c>
    </row>
    <row r="976" ht="15" spans="1:6">
      <c r="A976" s="237" t="s">
        <v>137</v>
      </c>
      <c r="B976" s="139">
        <v>1020</v>
      </c>
      <c r="C976" s="139">
        <v>1020</v>
      </c>
      <c r="D976" s="139">
        <v>595</v>
      </c>
      <c r="E976" s="140">
        <f>D976/C976</f>
        <v>0.583333333333333</v>
      </c>
      <c r="F976" s="140">
        <v>5.07142857142857</v>
      </c>
    </row>
    <row r="977" ht="15" spans="1:6">
      <c r="A977" s="237" t="s">
        <v>138</v>
      </c>
      <c r="B977" s="139"/>
      <c r="C977" s="139"/>
      <c r="D977" s="139"/>
      <c r="E977" s="140"/>
      <c r="F977" s="140"/>
    </row>
    <row r="978" ht="15" spans="1:6">
      <c r="A978" s="237" t="s">
        <v>877</v>
      </c>
      <c r="B978" s="139">
        <v>327</v>
      </c>
      <c r="C978" s="139">
        <v>1327</v>
      </c>
      <c r="D978" s="139">
        <v>1893</v>
      </c>
      <c r="E978" s="140">
        <f>D978/C978</f>
        <v>1.42652599849284</v>
      </c>
      <c r="F978" s="140">
        <v>-0.140326975476839</v>
      </c>
    </row>
    <row r="979" ht="15" spans="1:6">
      <c r="A979" s="237" t="s">
        <v>878</v>
      </c>
      <c r="B979" s="139">
        <v>424</v>
      </c>
      <c r="C979" s="139">
        <v>1424</v>
      </c>
      <c r="D979" s="139">
        <v>1099</v>
      </c>
      <c r="E979" s="140">
        <f>D979/C979</f>
        <v>0.771769662921348</v>
      </c>
      <c r="F979" s="140">
        <v>3.65677966101695</v>
      </c>
    </row>
    <row r="980" ht="15" spans="1:6">
      <c r="A980" s="237" t="s">
        <v>879</v>
      </c>
      <c r="B980" s="139"/>
      <c r="C980" s="139"/>
      <c r="D980" s="139"/>
      <c r="E980" s="140"/>
      <c r="F980" s="140"/>
    </row>
    <row r="981" ht="15" spans="1:6">
      <c r="A981" s="237" t="s">
        <v>880</v>
      </c>
      <c r="B981" s="139">
        <v>0</v>
      </c>
      <c r="C981" s="139">
        <v>0</v>
      </c>
      <c r="D981" s="139">
        <v>7</v>
      </c>
      <c r="E981" s="140">
        <v>0</v>
      </c>
      <c r="F981" s="140">
        <v>0</v>
      </c>
    </row>
    <row r="982" ht="15" spans="1:6">
      <c r="A982" s="237" t="s">
        <v>881</v>
      </c>
      <c r="B982" s="139"/>
      <c r="C982" s="139"/>
      <c r="D982" s="139"/>
      <c r="E982" s="140"/>
      <c r="F982" s="140"/>
    </row>
    <row r="983" ht="15" spans="1:6">
      <c r="A983" s="237" t="s">
        <v>882</v>
      </c>
      <c r="B983" s="139">
        <v>209</v>
      </c>
      <c r="C983" s="139">
        <v>209</v>
      </c>
      <c r="D983" s="139">
        <v>172</v>
      </c>
      <c r="E983" s="140">
        <f>D983/C983</f>
        <v>0.822966507177033</v>
      </c>
      <c r="F983" s="140">
        <v>-0.0057803468208093</v>
      </c>
    </row>
    <row r="984" ht="15" spans="1:6">
      <c r="A984" s="237" t="s">
        <v>883</v>
      </c>
      <c r="B984" s="139"/>
      <c r="C984" s="139"/>
      <c r="D984" s="139"/>
      <c r="E984" s="140"/>
      <c r="F984" s="140"/>
    </row>
    <row r="985" ht="15" spans="1:6">
      <c r="A985" s="237" t="s">
        <v>884</v>
      </c>
      <c r="B985" s="139"/>
      <c r="C985" s="139"/>
      <c r="D985" s="139"/>
      <c r="E985" s="140"/>
      <c r="F985" s="140"/>
    </row>
    <row r="986" ht="15" spans="1:6">
      <c r="A986" s="237" t="s">
        <v>885</v>
      </c>
      <c r="B986" s="139"/>
      <c r="C986" s="139"/>
      <c r="D986" s="139"/>
      <c r="E986" s="140"/>
      <c r="F986" s="140"/>
    </row>
    <row r="987" ht="15" spans="1:6">
      <c r="A987" s="237" t="s">
        <v>886</v>
      </c>
      <c r="B987" s="139"/>
      <c r="C987" s="139"/>
      <c r="D987" s="139"/>
      <c r="E987" s="140"/>
      <c r="F987" s="140"/>
    </row>
    <row r="988" ht="15" spans="1:6">
      <c r="A988" s="237" t="s">
        <v>887</v>
      </c>
      <c r="B988" s="139"/>
      <c r="C988" s="139"/>
      <c r="D988" s="139"/>
      <c r="E988" s="140"/>
      <c r="F988" s="140"/>
    </row>
    <row r="989" ht="15" spans="1:6">
      <c r="A989" s="237" t="s">
        <v>888</v>
      </c>
      <c r="B989" s="139"/>
      <c r="C989" s="139"/>
      <c r="D989" s="139"/>
      <c r="E989" s="140"/>
      <c r="F989" s="140"/>
    </row>
    <row r="990" ht="15" spans="1:6">
      <c r="A990" s="237" t="s">
        <v>889</v>
      </c>
      <c r="B990" s="139"/>
      <c r="C990" s="139"/>
      <c r="D990" s="139"/>
      <c r="E990" s="140"/>
      <c r="F990" s="140"/>
    </row>
    <row r="991" ht="15" spans="1:6">
      <c r="A991" s="237" t="s">
        <v>890</v>
      </c>
      <c r="B991" s="139">
        <v>5</v>
      </c>
      <c r="C991" s="139">
        <v>5</v>
      </c>
      <c r="D991" s="139">
        <v>2</v>
      </c>
      <c r="E991" s="140">
        <f>D991/C991</f>
        <v>0.4</v>
      </c>
      <c r="F991" s="140">
        <v>-0.92</v>
      </c>
    </row>
    <row r="992" ht="15" spans="1:6">
      <c r="A992" s="237" t="s">
        <v>891</v>
      </c>
      <c r="B992" s="139"/>
      <c r="C992" s="139"/>
      <c r="D992" s="139"/>
      <c r="E992" s="140"/>
      <c r="F992" s="140"/>
    </row>
    <row r="993" ht="15" spans="1:6">
      <c r="A993" s="237" t="s">
        <v>892</v>
      </c>
      <c r="B993" s="139"/>
      <c r="C993" s="139"/>
      <c r="D993" s="139"/>
      <c r="E993" s="140"/>
      <c r="F993" s="140"/>
    </row>
    <row r="994" ht="15" spans="1:6">
      <c r="A994" s="237" t="s">
        <v>893</v>
      </c>
      <c r="B994" s="139"/>
      <c r="C994" s="139"/>
      <c r="D994" s="139"/>
      <c r="E994" s="140"/>
      <c r="F994" s="140"/>
    </row>
    <row r="995" ht="15" spans="1:6">
      <c r="A995" s="237" t="s">
        <v>894</v>
      </c>
      <c r="B995" s="139">
        <v>0</v>
      </c>
      <c r="C995" s="139">
        <v>0</v>
      </c>
      <c r="D995" s="139">
        <v>31</v>
      </c>
      <c r="E995" s="140">
        <v>0</v>
      </c>
      <c r="F995" s="140">
        <v>0</v>
      </c>
    </row>
    <row r="996" ht="15" spans="1:6">
      <c r="A996" s="237" t="s">
        <v>895</v>
      </c>
      <c r="B996" s="139">
        <v>0</v>
      </c>
      <c r="C996" s="139">
        <v>300</v>
      </c>
      <c r="D996" s="139">
        <v>845</v>
      </c>
      <c r="E996" s="140">
        <f>D996/C996</f>
        <v>2.81666666666667</v>
      </c>
      <c r="F996" s="140">
        <v>0</v>
      </c>
    </row>
    <row r="997" ht="15" spans="1:6">
      <c r="A997" s="237" t="s">
        <v>896</v>
      </c>
      <c r="B997" s="139"/>
      <c r="C997" s="139"/>
      <c r="D997" s="139"/>
      <c r="E997" s="140"/>
      <c r="F997" s="140"/>
    </row>
    <row r="998" ht="15" spans="1:6">
      <c r="A998" s="237" t="s">
        <v>136</v>
      </c>
      <c r="B998" s="139"/>
      <c r="C998" s="139"/>
      <c r="D998" s="139"/>
      <c r="E998" s="140"/>
      <c r="F998" s="140"/>
    </row>
    <row r="999" ht="15" spans="1:6">
      <c r="A999" s="237" t="s">
        <v>137</v>
      </c>
      <c r="B999" s="139"/>
      <c r="C999" s="139"/>
      <c r="D999" s="139"/>
      <c r="E999" s="140"/>
      <c r="F999" s="140"/>
    </row>
    <row r="1000" ht="15" spans="1:6">
      <c r="A1000" s="237" t="s">
        <v>138</v>
      </c>
      <c r="B1000" s="139"/>
      <c r="C1000" s="139"/>
      <c r="D1000" s="139"/>
      <c r="E1000" s="140"/>
      <c r="F1000" s="140"/>
    </row>
    <row r="1001" ht="15" spans="1:6">
      <c r="A1001" s="237" t="s">
        <v>897</v>
      </c>
      <c r="B1001" s="139"/>
      <c r="C1001" s="139"/>
      <c r="D1001" s="139"/>
      <c r="E1001" s="140"/>
      <c r="F1001" s="140"/>
    </row>
    <row r="1002" ht="15" spans="1:6">
      <c r="A1002" s="237" t="s">
        <v>898</v>
      </c>
      <c r="B1002" s="139"/>
      <c r="C1002" s="139"/>
      <c r="D1002" s="139"/>
      <c r="E1002" s="140"/>
      <c r="F1002" s="140"/>
    </row>
    <row r="1003" ht="15" spans="1:6">
      <c r="A1003" s="237" t="s">
        <v>899</v>
      </c>
      <c r="B1003" s="139"/>
      <c r="C1003" s="139"/>
      <c r="D1003" s="139"/>
      <c r="E1003" s="140"/>
      <c r="F1003" s="140"/>
    </row>
    <row r="1004" ht="15" spans="1:6">
      <c r="A1004" s="237" t="s">
        <v>900</v>
      </c>
      <c r="B1004" s="139"/>
      <c r="C1004" s="139"/>
      <c r="D1004" s="139"/>
      <c r="E1004" s="140"/>
      <c r="F1004" s="140"/>
    </row>
    <row r="1005" ht="15" spans="1:6">
      <c r="A1005" s="237" t="s">
        <v>901</v>
      </c>
      <c r="B1005" s="139"/>
      <c r="C1005" s="139"/>
      <c r="D1005" s="139"/>
      <c r="E1005" s="140"/>
      <c r="F1005" s="140"/>
    </row>
    <row r="1006" ht="15" spans="1:6">
      <c r="A1006" s="237" t="s">
        <v>902</v>
      </c>
      <c r="B1006" s="139"/>
      <c r="C1006" s="139"/>
      <c r="D1006" s="139"/>
      <c r="E1006" s="140"/>
      <c r="F1006" s="140"/>
    </row>
    <row r="1007" ht="15" spans="1:6">
      <c r="A1007" s="237" t="s">
        <v>903</v>
      </c>
      <c r="B1007" s="139"/>
      <c r="C1007" s="139"/>
      <c r="D1007" s="139"/>
      <c r="E1007" s="140"/>
      <c r="F1007" s="140"/>
    </row>
    <row r="1008" ht="15" spans="1:6">
      <c r="A1008" s="237" t="s">
        <v>136</v>
      </c>
      <c r="B1008" s="139"/>
      <c r="C1008" s="139"/>
      <c r="D1008" s="139"/>
      <c r="E1008" s="140"/>
      <c r="F1008" s="140"/>
    </row>
    <row r="1009" ht="15" spans="1:6">
      <c r="A1009" s="237" t="s">
        <v>137</v>
      </c>
      <c r="B1009" s="139"/>
      <c r="C1009" s="139"/>
      <c r="D1009" s="139"/>
      <c r="E1009" s="140"/>
      <c r="F1009" s="140"/>
    </row>
    <row r="1010" ht="15" spans="1:6">
      <c r="A1010" s="237" t="s">
        <v>138</v>
      </c>
      <c r="B1010" s="139"/>
      <c r="C1010" s="139"/>
      <c r="D1010" s="139"/>
      <c r="E1010" s="140"/>
      <c r="F1010" s="140"/>
    </row>
    <row r="1011" ht="15" spans="1:6">
      <c r="A1011" s="237" t="s">
        <v>904</v>
      </c>
      <c r="B1011" s="139"/>
      <c r="C1011" s="139"/>
      <c r="D1011" s="139"/>
      <c r="E1011" s="140"/>
      <c r="F1011" s="140"/>
    </row>
    <row r="1012" ht="15" spans="1:6">
      <c r="A1012" s="237" t="s">
        <v>905</v>
      </c>
      <c r="B1012" s="139"/>
      <c r="C1012" s="139"/>
      <c r="D1012" s="139"/>
      <c r="E1012" s="140"/>
      <c r="F1012" s="140"/>
    </row>
    <row r="1013" ht="15" spans="1:6">
      <c r="A1013" s="237" t="s">
        <v>906</v>
      </c>
      <c r="B1013" s="139"/>
      <c r="C1013" s="139"/>
      <c r="D1013" s="139"/>
      <c r="E1013" s="140"/>
      <c r="F1013" s="140"/>
    </row>
    <row r="1014" ht="15" spans="1:6">
      <c r="A1014" s="237" t="s">
        <v>907</v>
      </c>
      <c r="B1014" s="139"/>
      <c r="C1014" s="139"/>
      <c r="D1014" s="139"/>
      <c r="E1014" s="140"/>
      <c r="F1014" s="140"/>
    </row>
    <row r="1015" ht="15" spans="1:6">
      <c r="A1015" s="237" t="s">
        <v>908</v>
      </c>
      <c r="B1015" s="139"/>
      <c r="C1015" s="139"/>
      <c r="D1015" s="139"/>
      <c r="E1015" s="140"/>
      <c r="F1015" s="140"/>
    </row>
    <row r="1016" ht="15" spans="1:6">
      <c r="A1016" s="237" t="s">
        <v>909</v>
      </c>
      <c r="B1016" s="139"/>
      <c r="C1016" s="139"/>
      <c r="D1016" s="139"/>
      <c r="E1016" s="140"/>
      <c r="F1016" s="140"/>
    </row>
    <row r="1017" ht="15" spans="1:6">
      <c r="A1017" s="237" t="s">
        <v>910</v>
      </c>
      <c r="B1017" s="139">
        <f>SUM(B1018:B1021)</f>
        <v>850</v>
      </c>
      <c r="C1017" s="139">
        <f>SUM(C1018:C1021)</f>
        <v>850</v>
      </c>
      <c r="D1017" s="139">
        <f>SUM(D1018:D1021)</f>
        <v>426</v>
      </c>
      <c r="E1017" s="140">
        <f>D1017/C1017</f>
        <v>0.501176470588235</v>
      </c>
      <c r="F1017" s="140">
        <v>-0.159763313609467</v>
      </c>
    </row>
    <row r="1018" ht="15" spans="1:6">
      <c r="A1018" s="237" t="s">
        <v>911</v>
      </c>
      <c r="B1018" s="139">
        <v>450</v>
      </c>
      <c r="C1018" s="139">
        <v>450</v>
      </c>
      <c r="D1018" s="139">
        <v>41</v>
      </c>
      <c r="E1018" s="140">
        <f>D1018/C1018</f>
        <v>0.0911111111111111</v>
      </c>
      <c r="F1018" s="140">
        <v>-0.59</v>
      </c>
    </row>
    <row r="1019" ht="15" spans="1:6">
      <c r="A1019" s="237" t="s">
        <v>912</v>
      </c>
      <c r="B1019" s="139">
        <v>100</v>
      </c>
      <c r="C1019" s="139">
        <v>100</v>
      </c>
      <c r="D1019" s="139">
        <v>385</v>
      </c>
      <c r="E1019" s="140">
        <f>D1019/C1019</f>
        <v>3.85</v>
      </c>
      <c r="F1019" s="140">
        <v>2.96907216494845</v>
      </c>
    </row>
    <row r="1020" ht="15" spans="1:6">
      <c r="A1020" s="237" t="s">
        <v>913</v>
      </c>
      <c r="B1020" s="139">
        <v>100</v>
      </c>
      <c r="C1020" s="139">
        <v>100</v>
      </c>
      <c r="D1020" s="139">
        <v>0</v>
      </c>
      <c r="E1020" s="140">
        <v>0</v>
      </c>
      <c r="F1020" s="140">
        <v>-1</v>
      </c>
    </row>
    <row r="1021" ht="15" spans="1:6">
      <c r="A1021" s="237" t="s">
        <v>914</v>
      </c>
      <c r="B1021" s="139">
        <v>200</v>
      </c>
      <c r="C1021" s="139">
        <v>200</v>
      </c>
      <c r="D1021" s="139">
        <v>0</v>
      </c>
      <c r="E1021" s="140">
        <v>0</v>
      </c>
      <c r="F1021" s="140">
        <v>-1</v>
      </c>
    </row>
    <row r="1022" ht="15" spans="1:6">
      <c r="A1022" s="237" t="s">
        <v>915</v>
      </c>
      <c r="B1022" s="139"/>
      <c r="C1022" s="139"/>
      <c r="D1022" s="139"/>
      <c r="E1022" s="140"/>
      <c r="F1022" s="140"/>
    </row>
    <row r="1023" ht="15" spans="1:6">
      <c r="A1023" s="237" t="s">
        <v>136</v>
      </c>
      <c r="B1023" s="139"/>
      <c r="C1023" s="139"/>
      <c r="D1023" s="139"/>
      <c r="E1023" s="140"/>
      <c r="F1023" s="140"/>
    </row>
    <row r="1024" ht="15" spans="1:6">
      <c r="A1024" s="237" t="s">
        <v>137</v>
      </c>
      <c r="B1024" s="139"/>
      <c r="C1024" s="139"/>
      <c r="D1024" s="139"/>
      <c r="E1024" s="140"/>
      <c r="F1024" s="140"/>
    </row>
    <row r="1025" ht="15" spans="1:6">
      <c r="A1025" s="237" t="s">
        <v>138</v>
      </c>
      <c r="B1025" s="139"/>
      <c r="C1025" s="139"/>
      <c r="D1025" s="139"/>
      <c r="E1025" s="140"/>
      <c r="F1025" s="140"/>
    </row>
    <row r="1026" ht="15" spans="1:6">
      <c r="A1026" s="237" t="s">
        <v>901</v>
      </c>
      <c r="B1026" s="139"/>
      <c r="C1026" s="139"/>
      <c r="D1026" s="139"/>
      <c r="E1026" s="140"/>
      <c r="F1026" s="140"/>
    </row>
    <row r="1027" ht="15" spans="1:6">
      <c r="A1027" s="237" t="s">
        <v>916</v>
      </c>
      <c r="B1027" s="139"/>
      <c r="C1027" s="139"/>
      <c r="D1027" s="139"/>
      <c r="E1027" s="140"/>
      <c r="F1027" s="140"/>
    </row>
    <row r="1028" ht="15" spans="1:6">
      <c r="A1028" s="237" t="s">
        <v>917</v>
      </c>
      <c r="B1028" s="139"/>
      <c r="C1028" s="139"/>
      <c r="D1028" s="139"/>
      <c r="E1028" s="140"/>
      <c r="F1028" s="140"/>
    </row>
    <row r="1029" ht="15" spans="1:6">
      <c r="A1029" s="237" t="s">
        <v>918</v>
      </c>
      <c r="B1029" s="139">
        <f>SUM(B1030:B1033)</f>
        <v>3146</v>
      </c>
      <c r="C1029" s="139">
        <f>SUM(C1030:C1033)</f>
        <v>646</v>
      </c>
      <c r="D1029" s="139">
        <f>SUM(D1030:D1033)</f>
        <v>343</v>
      </c>
      <c r="E1029" s="140">
        <f>D1029/C1029</f>
        <v>0.530959752321981</v>
      </c>
      <c r="F1029" s="140">
        <v>-0.88801828272935</v>
      </c>
    </row>
    <row r="1030" ht="15" spans="1:6">
      <c r="A1030" s="237" t="s">
        <v>919</v>
      </c>
      <c r="B1030" s="139"/>
      <c r="C1030" s="139"/>
      <c r="D1030" s="139"/>
      <c r="E1030" s="140"/>
      <c r="F1030" s="140"/>
    </row>
    <row r="1031" ht="15" spans="1:6">
      <c r="A1031" s="237" t="s">
        <v>920</v>
      </c>
      <c r="B1031" s="139"/>
      <c r="C1031" s="139"/>
      <c r="D1031" s="139"/>
      <c r="E1031" s="140"/>
      <c r="F1031" s="140"/>
    </row>
    <row r="1032" ht="28.5" spans="1:6">
      <c r="A1032" s="237" t="s">
        <v>921</v>
      </c>
      <c r="B1032" s="139"/>
      <c r="C1032" s="139"/>
      <c r="D1032" s="139"/>
      <c r="E1032" s="140"/>
      <c r="F1032" s="140"/>
    </row>
    <row r="1033" ht="15" spans="1:6">
      <c r="A1033" s="237" t="s">
        <v>922</v>
      </c>
      <c r="B1033" s="139">
        <v>3146</v>
      </c>
      <c r="C1033" s="139">
        <v>646</v>
      </c>
      <c r="D1033" s="139">
        <v>343</v>
      </c>
      <c r="E1033" s="140">
        <f>D1033/C1033</f>
        <v>0.530959752321981</v>
      </c>
      <c r="F1033" s="140">
        <v>-0.88801828272935</v>
      </c>
    </row>
    <row r="1034" ht="15" spans="1:6">
      <c r="A1034" s="237" t="s">
        <v>923</v>
      </c>
      <c r="B1034" s="139">
        <v>0</v>
      </c>
      <c r="C1034" s="139">
        <v>0</v>
      </c>
      <c r="D1034" s="139">
        <f>SUM(D1035:D1036)</f>
        <v>199</v>
      </c>
      <c r="E1034" s="140">
        <v>0</v>
      </c>
      <c r="F1034" s="140">
        <v>0</v>
      </c>
    </row>
    <row r="1035" ht="15" spans="1:6">
      <c r="A1035" s="237" t="s">
        <v>924</v>
      </c>
      <c r="B1035" s="139">
        <v>0</v>
      </c>
      <c r="C1035" s="139">
        <v>0</v>
      </c>
      <c r="D1035" s="139">
        <v>199</v>
      </c>
      <c r="E1035" s="140">
        <v>0</v>
      </c>
      <c r="F1035" s="140">
        <v>0</v>
      </c>
    </row>
    <row r="1036" ht="15" spans="1:6">
      <c r="A1036" s="237" t="s">
        <v>925</v>
      </c>
      <c r="B1036" s="139"/>
      <c r="C1036" s="139"/>
      <c r="D1036" s="139"/>
      <c r="E1036" s="140"/>
      <c r="F1036" s="140"/>
    </row>
    <row r="1037" ht="14.25" spans="1:6">
      <c r="A1037" s="236" t="s">
        <v>926</v>
      </c>
      <c r="B1037" s="150">
        <f>SUM(B1038,B1048,B1064,B1069,B1083,B1090,B1098)</f>
        <v>400</v>
      </c>
      <c r="C1037" s="150">
        <f>SUM(C1038,C1048,C1064,C1069,C1083,C1090,C1098)</f>
        <v>1400</v>
      </c>
      <c r="D1037" s="150">
        <f>SUM(D1038,D1048,D1064,D1069,D1083,D1090,D1098)</f>
        <v>1396</v>
      </c>
      <c r="E1037" s="151">
        <f>D1037/C1037</f>
        <v>0.997142857142857</v>
      </c>
      <c r="F1037" s="151">
        <v>0.32952380952381</v>
      </c>
    </row>
    <row r="1038" ht="15" spans="1:6">
      <c r="A1038" s="237" t="s">
        <v>927</v>
      </c>
      <c r="B1038" s="139">
        <f>SUM(B1039:B1047)</f>
        <v>262</v>
      </c>
      <c r="C1038" s="139">
        <f>SUM(C1039:C1047)</f>
        <v>262</v>
      </c>
      <c r="D1038" s="139">
        <v>0</v>
      </c>
      <c r="E1038" s="140">
        <v>0</v>
      </c>
      <c r="F1038" s="140">
        <v>-1</v>
      </c>
    </row>
    <row r="1039" ht="15" spans="1:6">
      <c r="A1039" s="237" t="s">
        <v>136</v>
      </c>
      <c r="B1039" s="139"/>
      <c r="C1039" s="139"/>
      <c r="D1039" s="139"/>
      <c r="E1039" s="140"/>
      <c r="F1039" s="140"/>
    </row>
    <row r="1040" ht="15" spans="1:6">
      <c r="A1040" s="237" t="s">
        <v>137</v>
      </c>
      <c r="B1040" s="139"/>
      <c r="C1040" s="139"/>
      <c r="D1040" s="139"/>
      <c r="E1040" s="140"/>
      <c r="F1040" s="140"/>
    </row>
    <row r="1041" ht="15" spans="1:6">
      <c r="A1041" s="237" t="s">
        <v>138</v>
      </c>
      <c r="B1041" s="139"/>
      <c r="C1041" s="139"/>
      <c r="D1041" s="139"/>
      <c r="E1041" s="140"/>
      <c r="F1041" s="140"/>
    </row>
    <row r="1042" ht="15" spans="1:6">
      <c r="A1042" s="237" t="s">
        <v>928</v>
      </c>
      <c r="B1042" s="139"/>
      <c r="C1042" s="139"/>
      <c r="D1042" s="139"/>
      <c r="E1042" s="140"/>
      <c r="F1042" s="140"/>
    </row>
    <row r="1043" ht="15" spans="1:6">
      <c r="A1043" s="237" t="s">
        <v>929</v>
      </c>
      <c r="B1043" s="139"/>
      <c r="C1043" s="139"/>
      <c r="D1043" s="139"/>
      <c r="E1043" s="140"/>
      <c r="F1043" s="140"/>
    </row>
    <row r="1044" ht="15" spans="1:6">
      <c r="A1044" s="237" t="s">
        <v>930</v>
      </c>
      <c r="B1044" s="139"/>
      <c r="C1044" s="139"/>
      <c r="D1044" s="139"/>
      <c r="E1044" s="140"/>
      <c r="F1044" s="140"/>
    </row>
    <row r="1045" ht="15" spans="1:6">
      <c r="A1045" s="237" t="s">
        <v>931</v>
      </c>
      <c r="B1045" s="139"/>
      <c r="C1045" s="139"/>
      <c r="D1045" s="139"/>
      <c r="E1045" s="140"/>
      <c r="F1045" s="140"/>
    </row>
    <row r="1046" ht="15" spans="1:6">
      <c r="A1046" s="237" t="s">
        <v>932</v>
      </c>
      <c r="B1046" s="139"/>
      <c r="C1046" s="139"/>
      <c r="D1046" s="139"/>
      <c r="E1046" s="140"/>
      <c r="F1046" s="140"/>
    </row>
    <row r="1047" ht="15" spans="1:6">
      <c r="A1047" s="237" t="s">
        <v>933</v>
      </c>
      <c r="B1047" s="139">
        <v>262</v>
      </c>
      <c r="C1047" s="139">
        <v>262</v>
      </c>
      <c r="D1047" s="139">
        <v>0</v>
      </c>
      <c r="E1047" s="140">
        <v>0</v>
      </c>
      <c r="F1047" s="140">
        <v>-1</v>
      </c>
    </row>
    <row r="1048" ht="15" spans="1:6">
      <c r="A1048" s="237" t="s">
        <v>934</v>
      </c>
      <c r="B1048" s="139"/>
      <c r="C1048" s="139"/>
      <c r="D1048" s="139"/>
      <c r="E1048" s="140"/>
      <c r="F1048" s="140"/>
    </row>
    <row r="1049" ht="15" spans="1:6">
      <c r="A1049" s="237" t="s">
        <v>136</v>
      </c>
      <c r="B1049" s="139"/>
      <c r="C1049" s="139"/>
      <c r="D1049" s="139"/>
      <c r="E1049" s="140"/>
      <c r="F1049" s="140"/>
    </row>
    <row r="1050" ht="15" spans="1:6">
      <c r="A1050" s="237" t="s">
        <v>137</v>
      </c>
      <c r="B1050" s="139"/>
      <c r="C1050" s="139"/>
      <c r="D1050" s="139"/>
      <c r="E1050" s="140"/>
      <c r="F1050" s="140"/>
    </row>
    <row r="1051" ht="15" spans="1:6">
      <c r="A1051" s="237" t="s">
        <v>138</v>
      </c>
      <c r="B1051" s="139"/>
      <c r="C1051" s="139"/>
      <c r="D1051" s="139"/>
      <c r="E1051" s="140"/>
      <c r="F1051" s="140"/>
    </row>
    <row r="1052" ht="15" spans="1:6">
      <c r="A1052" s="237" t="s">
        <v>935</v>
      </c>
      <c r="B1052" s="139"/>
      <c r="C1052" s="139"/>
      <c r="D1052" s="139"/>
      <c r="E1052" s="140"/>
      <c r="F1052" s="140"/>
    </row>
    <row r="1053" ht="15" spans="1:6">
      <c r="A1053" s="237" t="s">
        <v>936</v>
      </c>
      <c r="B1053" s="139"/>
      <c r="C1053" s="139"/>
      <c r="D1053" s="139"/>
      <c r="E1053" s="140"/>
      <c r="F1053" s="140"/>
    </row>
    <row r="1054" ht="15" spans="1:6">
      <c r="A1054" s="237" t="s">
        <v>937</v>
      </c>
      <c r="B1054" s="139"/>
      <c r="C1054" s="139"/>
      <c r="D1054" s="139"/>
      <c r="E1054" s="140"/>
      <c r="F1054" s="140"/>
    </row>
    <row r="1055" ht="28.5" spans="1:6">
      <c r="A1055" s="237" t="s">
        <v>938</v>
      </c>
      <c r="B1055" s="139"/>
      <c r="C1055" s="139"/>
      <c r="D1055" s="139"/>
      <c r="E1055" s="140"/>
      <c r="F1055" s="140"/>
    </row>
    <row r="1056" ht="15" spans="1:6">
      <c r="A1056" s="237" t="s">
        <v>939</v>
      </c>
      <c r="B1056" s="139"/>
      <c r="C1056" s="139"/>
      <c r="D1056" s="139"/>
      <c r="E1056" s="140"/>
      <c r="F1056" s="140"/>
    </row>
    <row r="1057" ht="15" spans="1:6">
      <c r="A1057" s="237" t="s">
        <v>940</v>
      </c>
      <c r="B1057" s="139"/>
      <c r="C1057" s="139"/>
      <c r="D1057" s="139"/>
      <c r="E1057" s="140"/>
      <c r="F1057" s="140"/>
    </row>
    <row r="1058" ht="15" spans="1:6">
      <c r="A1058" s="237" t="s">
        <v>941</v>
      </c>
      <c r="B1058" s="139"/>
      <c r="C1058" s="139"/>
      <c r="D1058" s="139"/>
      <c r="E1058" s="140"/>
      <c r="F1058" s="140"/>
    </row>
    <row r="1059" ht="15" spans="1:6">
      <c r="A1059" s="237" t="s">
        <v>942</v>
      </c>
      <c r="B1059" s="139"/>
      <c r="C1059" s="139"/>
      <c r="D1059" s="139"/>
      <c r="E1059" s="140"/>
      <c r="F1059" s="140"/>
    </row>
    <row r="1060" ht="15" spans="1:6">
      <c r="A1060" s="237" t="s">
        <v>943</v>
      </c>
      <c r="B1060" s="139"/>
      <c r="C1060" s="139"/>
      <c r="D1060" s="139"/>
      <c r="E1060" s="140"/>
      <c r="F1060" s="140"/>
    </row>
    <row r="1061" ht="15" spans="1:6">
      <c r="A1061" s="237" t="s">
        <v>944</v>
      </c>
      <c r="B1061" s="139"/>
      <c r="C1061" s="139"/>
      <c r="D1061" s="139"/>
      <c r="E1061" s="140"/>
      <c r="F1061" s="140"/>
    </row>
    <row r="1062" ht="15" spans="1:6">
      <c r="A1062" s="237" t="s">
        <v>945</v>
      </c>
      <c r="B1062" s="139"/>
      <c r="C1062" s="139"/>
      <c r="D1062" s="139"/>
      <c r="E1062" s="140"/>
      <c r="F1062" s="140"/>
    </row>
    <row r="1063" ht="15" spans="1:6">
      <c r="A1063" s="237" t="s">
        <v>946</v>
      </c>
      <c r="B1063" s="139"/>
      <c r="C1063" s="139"/>
      <c r="D1063" s="139"/>
      <c r="E1063" s="140"/>
      <c r="F1063" s="140"/>
    </row>
    <row r="1064" ht="15" spans="1:6">
      <c r="A1064" s="237" t="s">
        <v>947</v>
      </c>
      <c r="B1064" s="139"/>
      <c r="C1064" s="139"/>
      <c r="D1064" s="139"/>
      <c r="E1064" s="140"/>
      <c r="F1064" s="140"/>
    </row>
    <row r="1065" ht="15" spans="1:6">
      <c r="A1065" s="237" t="s">
        <v>136</v>
      </c>
      <c r="B1065" s="139"/>
      <c r="C1065" s="139"/>
      <c r="D1065" s="139"/>
      <c r="E1065" s="140"/>
      <c r="F1065" s="140"/>
    </row>
    <row r="1066" ht="15" spans="1:6">
      <c r="A1066" s="237" t="s">
        <v>137</v>
      </c>
      <c r="B1066" s="139"/>
      <c r="C1066" s="139"/>
      <c r="D1066" s="139"/>
      <c r="E1066" s="140"/>
      <c r="F1066" s="140"/>
    </row>
    <row r="1067" ht="15" spans="1:6">
      <c r="A1067" s="237" t="s">
        <v>138</v>
      </c>
      <c r="B1067" s="139"/>
      <c r="C1067" s="139"/>
      <c r="D1067" s="139"/>
      <c r="E1067" s="140"/>
      <c r="F1067" s="140"/>
    </row>
    <row r="1068" ht="15" spans="1:6">
      <c r="A1068" s="237" t="s">
        <v>948</v>
      </c>
      <c r="B1068" s="139"/>
      <c r="C1068" s="139"/>
      <c r="D1068" s="139"/>
      <c r="E1068" s="140"/>
      <c r="F1068" s="140"/>
    </row>
    <row r="1069" ht="15" spans="1:6">
      <c r="A1069" s="237" t="s">
        <v>949</v>
      </c>
      <c r="B1069" s="139">
        <f>SUM(B1070:B1082)</f>
        <v>128</v>
      </c>
      <c r="C1069" s="139">
        <f>SUM(C1070:C1082)</f>
        <v>128</v>
      </c>
      <c r="D1069" s="139">
        <f>SUM(D1070:D1082)</f>
        <v>304</v>
      </c>
      <c r="E1069" s="140">
        <f>D1069/C1069</f>
        <v>2.375</v>
      </c>
      <c r="F1069" s="140">
        <v>1.8952380952381</v>
      </c>
    </row>
    <row r="1070" ht="15" spans="1:6">
      <c r="A1070" s="237" t="s">
        <v>136</v>
      </c>
      <c r="B1070" s="139">
        <v>80</v>
      </c>
      <c r="C1070" s="139">
        <v>80</v>
      </c>
      <c r="D1070" s="139">
        <v>138</v>
      </c>
      <c r="E1070" s="140">
        <f>D1070/C1070</f>
        <v>1.725</v>
      </c>
      <c r="F1070" s="140">
        <v>2</v>
      </c>
    </row>
    <row r="1071" ht="15" spans="1:6">
      <c r="A1071" s="237" t="s">
        <v>137</v>
      </c>
      <c r="B1071" s="139">
        <v>25</v>
      </c>
      <c r="C1071" s="139">
        <v>25</v>
      </c>
      <c r="D1071" s="139">
        <v>158</v>
      </c>
      <c r="E1071" s="140">
        <f>D1071/C1071</f>
        <v>6.32</v>
      </c>
      <c r="F1071" s="140">
        <v>3.05128205128205</v>
      </c>
    </row>
    <row r="1072" ht="15" spans="1:6">
      <c r="A1072" s="237" t="s">
        <v>138</v>
      </c>
      <c r="B1072" s="139"/>
      <c r="C1072" s="139"/>
      <c r="D1072" s="139"/>
      <c r="E1072" s="140"/>
      <c r="F1072" s="140"/>
    </row>
    <row r="1073" ht="15" spans="1:6">
      <c r="A1073" s="237" t="s">
        <v>950</v>
      </c>
      <c r="B1073" s="139"/>
      <c r="C1073" s="139"/>
      <c r="D1073" s="139"/>
      <c r="E1073" s="140"/>
      <c r="F1073" s="140"/>
    </row>
    <row r="1074" ht="15" spans="1:6">
      <c r="A1074" s="237" t="s">
        <v>951</v>
      </c>
      <c r="B1074" s="139"/>
      <c r="C1074" s="139"/>
      <c r="D1074" s="139"/>
      <c r="E1074" s="140"/>
      <c r="F1074" s="140"/>
    </row>
    <row r="1075" ht="15" spans="1:6">
      <c r="A1075" s="237" t="s">
        <v>952</v>
      </c>
      <c r="B1075" s="139"/>
      <c r="C1075" s="139"/>
      <c r="D1075" s="139"/>
      <c r="E1075" s="140"/>
      <c r="F1075" s="140"/>
    </row>
    <row r="1076" ht="15" spans="1:6">
      <c r="A1076" s="237" t="s">
        <v>953</v>
      </c>
      <c r="B1076" s="139"/>
      <c r="C1076" s="139"/>
      <c r="D1076" s="139"/>
      <c r="E1076" s="140"/>
      <c r="F1076" s="140"/>
    </row>
    <row r="1077" ht="15" spans="1:6">
      <c r="A1077" s="237" t="s">
        <v>954</v>
      </c>
      <c r="B1077" s="139"/>
      <c r="C1077" s="139"/>
      <c r="D1077" s="139"/>
      <c r="E1077" s="140"/>
      <c r="F1077" s="140"/>
    </row>
    <row r="1078" ht="15" spans="1:6">
      <c r="A1078" s="237" t="s">
        <v>955</v>
      </c>
      <c r="B1078" s="139">
        <v>0</v>
      </c>
      <c r="C1078" s="139">
        <v>0</v>
      </c>
      <c r="D1078" s="139">
        <v>8</v>
      </c>
      <c r="E1078" s="140">
        <v>0</v>
      </c>
      <c r="F1078" s="140">
        <v>0</v>
      </c>
    </row>
    <row r="1079" ht="15" spans="1:6">
      <c r="A1079" s="237" t="s">
        <v>956</v>
      </c>
      <c r="B1079" s="139"/>
      <c r="C1079" s="139"/>
      <c r="D1079" s="139"/>
      <c r="E1079" s="140"/>
      <c r="F1079" s="140"/>
    </row>
    <row r="1080" ht="15" spans="1:6">
      <c r="A1080" s="237" t="s">
        <v>901</v>
      </c>
      <c r="B1080" s="139"/>
      <c r="C1080" s="139"/>
      <c r="D1080" s="139"/>
      <c r="E1080" s="140"/>
      <c r="F1080" s="140"/>
    </row>
    <row r="1081" ht="15" spans="1:6">
      <c r="A1081" s="237" t="s">
        <v>957</v>
      </c>
      <c r="B1081" s="139"/>
      <c r="C1081" s="139"/>
      <c r="D1081" s="139"/>
      <c r="E1081" s="140"/>
      <c r="F1081" s="140"/>
    </row>
    <row r="1082" ht="15" spans="1:6">
      <c r="A1082" s="237" t="s">
        <v>958</v>
      </c>
      <c r="B1082" s="139">
        <v>23</v>
      </c>
      <c r="C1082" s="139">
        <v>23</v>
      </c>
      <c r="D1082" s="139">
        <v>0</v>
      </c>
      <c r="E1082" s="140">
        <v>0</v>
      </c>
      <c r="F1082" s="140">
        <v>-1</v>
      </c>
    </row>
    <row r="1083" ht="15" spans="1:6">
      <c r="A1083" s="237" t="s">
        <v>959</v>
      </c>
      <c r="B1083" s="139">
        <f>SUM(B1084:B1089)</f>
        <v>10</v>
      </c>
      <c r="C1083" s="139">
        <f>SUM(C1084:C1089)</f>
        <v>10</v>
      </c>
      <c r="D1083" s="139">
        <v>0</v>
      </c>
      <c r="E1083" s="140">
        <v>0</v>
      </c>
      <c r="F1083" s="140">
        <v>0</v>
      </c>
    </row>
    <row r="1084" ht="15" spans="1:6">
      <c r="A1084" s="237" t="s">
        <v>136</v>
      </c>
      <c r="B1084" s="139"/>
      <c r="C1084" s="139"/>
      <c r="D1084" s="139"/>
      <c r="E1084" s="140"/>
      <c r="F1084" s="140"/>
    </row>
    <row r="1085" ht="15" spans="1:6">
      <c r="A1085" s="237" t="s">
        <v>137</v>
      </c>
      <c r="B1085" s="139">
        <v>10</v>
      </c>
      <c r="C1085" s="139">
        <v>10</v>
      </c>
      <c r="D1085" s="139">
        <v>0</v>
      </c>
      <c r="E1085" s="140">
        <v>0</v>
      </c>
      <c r="F1085" s="140">
        <v>0</v>
      </c>
    </row>
    <row r="1086" ht="15" spans="1:6">
      <c r="A1086" s="237" t="s">
        <v>138</v>
      </c>
      <c r="B1086" s="139"/>
      <c r="C1086" s="139"/>
      <c r="D1086" s="139"/>
      <c r="E1086" s="140"/>
      <c r="F1086" s="140"/>
    </row>
    <row r="1087" ht="15" spans="1:6">
      <c r="A1087" s="237" t="s">
        <v>960</v>
      </c>
      <c r="B1087" s="139"/>
      <c r="C1087" s="139"/>
      <c r="D1087" s="139"/>
      <c r="E1087" s="140"/>
      <c r="F1087" s="140"/>
    </row>
    <row r="1088" ht="15" spans="1:6">
      <c r="A1088" s="237" t="s">
        <v>961</v>
      </c>
      <c r="B1088" s="139"/>
      <c r="C1088" s="139"/>
      <c r="D1088" s="139"/>
      <c r="E1088" s="140"/>
      <c r="F1088" s="140"/>
    </row>
    <row r="1089" ht="15" spans="1:6">
      <c r="A1089" s="237" t="s">
        <v>962</v>
      </c>
      <c r="B1089" s="139"/>
      <c r="C1089" s="139"/>
      <c r="D1089" s="139"/>
      <c r="E1089" s="140"/>
      <c r="F1089" s="140"/>
    </row>
    <row r="1090" ht="15" spans="1:6">
      <c r="A1090" s="237" t="s">
        <v>963</v>
      </c>
      <c r="B1090" s="139">
        <v>0</v>
      </c>
      <c r="C1090" s="139">
        <f>SUM(C1091:C1097)</f>
        <v>200</v>
      </c>
      <c r="D1090" s="139">
        <f>SUM(D1091:D1097)</f>
        <v>239</v>
      </c>
      <c r="E1090" s="140">
        <f>D1090/C1090</f>
        <v>1.195</v>
      </c>
      <c r="F1090" s="140">
        <v>-0.681333333333333</v>
      </c>
    </row>
    <row r="1091" ht="15" spans="1:6">
      <c r="A1091" s="237" t="s">
        <v>136</v>
      </c>
      <c r="B1091" s="139"/>
      <c r="C1091" s="139"/>
      <c r="D1091" s="139"/>
      <c r="E1091" s="140"/>
      <c r="F1091" s="140"/>
    </row>
    <row r="1092" ht="15" spans="1:6">
      <c r="A1092" s="237" t="s">
        <v>137</v>
      </c>
      <c r="B1092" s="139"/>
      <c r="C1092" s="139"/>
      <c r="D1092" s="139"/>
      <c r="E1092" s="140"/>
      <c r="F1092" s="140"/>
    </row>
    <row r="1093" ht="15" spans="1:6">
      <c r="A1093" s="237" t="s">
        <v>138</v>
      </c>
      <c r="B1093" s="139"/>
      <c r="C1093" s="139"/>
      <c r="D1093" s="139"/>
      <c r="E1093" s="140"/>
      <c r="F1093" s="140"/>
    </row>
    <row r="1094" ht="15" spans="1:6">
      <c r="A1094" s="237" t="s">
        <v>964</v>
      </c>
      <c r="B1094" s="139"/>
      <c r="C1094" s="139"/>
      <c r="D1094" s="139"/>
      <c r="E1094" s="140"/>
      <c r="F1094" s="140"/>
    </row>
    <row r="1095" ht="15" spans="1:6">
      <c r="A1095" s="237" t="s">
        <v>965</v>
      </c>
      <c r="B1095" s="139">
        <v>0</v>
      </c>
      <c r="C1095" s="139">
        <v>200</v>
      </c>
      <c r="D1095" s="139">
        <v>147</v>
      </c>
      <c r="E1095" s="140">
        <f>D1095/C1095</f>
        <v>0.735</v>
      </c>
      <c r="F1095" s="140">
        <v>-0.7648</v>
      </c>
    </row>
    <row r="1096" ht="15" spans="1:6">
      <c r="A1096" s="237" t="s">
        <v>966</v>
      </c>
      <c r="B1096" s="139">
        <v>0</v>
      </c>
      <c r="C1096" s="139">
        <v>0</v>
      </c>
      <c r="D1096" s="139">
        <v>40</v>
      </c>
      <c r="E1096" s="140">
        <v>0</v>
      </c>
      <c r="F1096" s="140">
        <v>0</v>
      </c>
    </row>
    <row r="1097" ht="15" spans="1:6">
      <c r="A1097" s="237" t="s">
        <v>967</v>
      </c>
      <c r="B1097" s="139">
        <v>0</v>
      </c>
      <c r="C1097" s="139">
        <v>0</v>
      </c>
      <c r="D1097" s="139">
        <v>52</v>
      </c>
      <c r="E1097" s="140">
        <v>0</v>
      </c>
      <c r="F1097" s="140">
        <v>-0.584</v>
      </c>
    </row>
    <row r="1098" ht="15" spans="1:6">
      <c r="A1098" s="237" t="s">
        <v>968</v>
      </c>
      <c r="B1098" s="139">
        <v>0</v>
      </c>
      <c r="C1098" s="139">
        <f>SUM(C1099:C1103)</f>
        <v>800</v>
      </c>
      <c r="D1098" s="139">
        <f>SUM(D1099:D1103)</f>
        <v>853</v>
      </c>
      <c r="E1098" s="140">
        <f>D1098/C1098</f>
        <v>1.06625</v>
      </c>
      <c r="F1098" s="140">
        <v>3.61081081081081</v>
      </c>
    </row>
    <row r="1099" ht="15" spans="1:6">
      <c r="A1099" s="237" t="s">
        <v>969</v>
      </c>
      <c r="B1099" s="139"/>
      <c r="C1099" s="139"/>
      <c r="D1099" s="139"/>
      <c r="E1099" s="140"/>
      <c r="F1099" s="140"/>
    </row>
    <row r="1100" ht="15" spans="1:6">
      <c r="A1100" s="237" t="s">
        <v>970</v>
      </c>
      <c r="B1100" s="139"/>
      <c r="C1100" s="139"/>
      <c r="D1100" s="139"/>
      <c r="E1100" s="140"/>
      <c r="F1100" s="140"/>
    </row>
    <row r="1101" ht="15" spans="1:6">
      <c r="A1101" s="237" t="s">
        <v>971</v>
      </c>
      <c r="B1101" s="139"/>
      <c r="C1101" s="139"/>
      <c r="D1101" s="139"/>
      <c r="E1101" s="140"/>
      <c r="F1101" s="140"/>
    </row>
    <row r="1102" ht="28.5" spans="1:6">
      <c r="A1102" s="237" t="s">
        <v>972</v>
      </c>
      <c r="B1102" s="139"/>
      <c r="C1102" s="139"/>
      <c r="D1102" s="139"/>
      <c r="E1102" s="140"/>
      <c r="F1102" s="140"/>
    </row>
    <row r="1103" ht="15" spans="1:6">
      <c r="A1103" s="237" t="s">
        <v>973</v>
      </c>
      <c r="B1103" s="139">
        <v>0</v>
      </c>
      <c r="C1103" s="139">
        <v>800</v>
      </c>
      <c r="D1103" s="139">
        <v>853</v>
      </c>
      <c r="E1103" s="140">
        <f>D1103/C1103</f>
        <v>1.06625</v>
      </c>
      <c r="F1103" s="140">
        <v>3.61081081081081</v>
      </c>
    </row>
    <row r="1104" ht="14.25" spans="1:6">
      <c r="A1104" s="236" t="s">
        <v>974</v>
      </c>
      <c r="B1104" s="150">
        <f>SUM(B1105,B1115,B1121)</f>
        <v>1100</v>
      </c>
      <c r="C1104" s="150">
        <f>SUM(C1105,C1115,C1121)</f>
        <v>1200</v>
      </c>
      <c r="D1104" s="150">
        <f>SUM(D1105,D1115,D1121)</f>
        <v>1274</v>
      </c>
      <c r="E1104" s="151">
        <f>D1104/C1104</f>
        <v>1.06166666666667</v>
      </c>
      <c r="F1104" s="151">
        <v>0.134461264470169</v>
      </c>
    </row>
    <row r="1105" ht="15" spans="1:6">
      <c r="A1105" s="237" t="s">
        <v>975</v>
      </c>
      <c r="B1105" s="139">
        <f>SUM(B1106:B1114)</f>
        <v>990</v>
      </c>
      <c r="C1105" s="139">
        <f>SUM(C1106:C1114)</f>
        <v>490</v>
      </c>
      <c r="D1105" s="139">
        <f>SUM(D1106:D1114)</f>
        <v>474</v>
      </c>
      <c r="E1105" s="140">
        <f>D1105/C1105</f>
        <v>0.96734693877551</v>
      </c>
      <c r="F1105" s="140">
        <v>-0.515337423312883</v>
      </c>
    </row>
    <row r="1106" ht="15" spans="1:6">
      <c r="A1106" s="237" t="s">
        <v>136</v>
      </c>
      <c r="B1106" s="139">
        <v>117</v>
      </c>
      <c r="C1106" s="139">
        <v>117</v>
      </c>
      <c r="D1106" s="139">
        <v>296</v>
      </c>
      <c r="E1106" s="140">
        <f>D1106/C1106</f>
        <v>2.52991452991453</v>
      </c>
      <c r="F1106" s="140">
        <v>0.50253807106599</v>
      </c>
    </row>
    <row r="1107" ht="15" spans="1:6">
      <c r="A1107" s="237" t="s">
        <v>137</v>
      </c>
      <c r="B1107" s="139">
        <v>12</v>
      </c>
      <c r="C1107" s="139">
        <v>12</v>
      </c>
      <c r="D1107" s="139">
        <v>110</v>
      </c>
      <c r="E1107" s="140">
        <f>D1107/C1107</f>
        <v>9.16666666666667</v>
      </c>
      <c r="F1107" s="140">
        <v>-0.840348330914369</v>
      </c>
    </row>
    <row r="1108" ht="15" spans="1:6">
      <c r="A1108" s="237" t="s">
        <v>138</v>
      </c>
      <c r="B1108" s="139"/>
      <c r="C1108" s="139"/>
      <c r="D1108" s="139"/>
      <c r="E1108" s="140"/>
      <c r="F1108" s="140"/>
    </row>
    <row r="1109" ht="15" spans="1:6">
      <c r="A1109" s="237" t="s">
        <v>976</v>
      </c>
      <c r="B1109" s="139"/>
      <c r="C1109" s="139"/>
      <c r="D1109" s="139"/>
      <c r="E1109" s="140"/>
      <c r="F1109" s="140"/>
    </row>
    <row r="1110" ht="15" spans="1:6">
      <c r="A1110" s="237" t="s">
        <v>977</v>
      </c>
      <c r="B1110" s="139"/>
      <c r="C1110" s="139"/>
      <c r="D1110" s="139"/>
      <c r="E1110" s="140"/>
      <c r="F1110" s="140"/>
    </row>
    <row r="1111" ht="15" spans="1:6">
      <c r="A1111" s="237" t="s">
        <v>978</v>
      </c>
      <c r="B1111" s="139"/>
      <c r="C1111" s="139"/>
      <c r="D1111" s="139"/>
      <c r="E1111" s="140"/>
      <c r="F1111" s="140"/>
    </row>
    <row r="1112" ht="15" spans="1:6">
      <c r="A1112" s="237" t="s">
        <v>979</v>
      </c>
      <c r="B1112" s="139"/>
      <c r="C1112" s="139"/>
      <c r="D1112" s="139"/>
      <c r="E1112" s="140"/>
      <c r="F1112" s="140"/>
    </row>
    <row r="1113" ht="15" spans="1:6">
      <c r="A1113" s="237" t="s">
        <v>145</v>
      </c>
      <c r="B1113" s="139">
        <v>0</v>
      </c>
      <c r="C1113" s="139">
        <v>0</v>
      </c>
      <c r="D1113" s="139">
        <v>26</v>
      </c>
      <c r="E1113" s="140">
        <v>0</v>
      </c>
      <c r="F1113" s="140">
        <v>0</v>
      </c>
    </row>
    <row r="1114" ht="15" spans="1:6">
      <c r="A1114" s="237" t="s">
        <v>980</v>
      </c>
      <c r="B1114" s="139">
        <v>861</v>
      </c>
      <c r="C1114" s="139">
        <v>361</v>
      </c>
      <c r="D1114" s="139">
        <v>42</v>
      </c>
      <c r="E1114" s="140">
        <f>D1114/C1114</f>
        <v>0.116343490304709</v>
      </c>
      <c r="F1114" s="140">
        <v>-0.543478260869565</v>
      </c>
    </row>
    <row r="1115" ht="15" spans="1:6">
      <c r="A1115" s="237" t="s">
        <v>981</v>
      </c>
      <c r="B1115" s="139">
        <f>SUM(B1116:B1120)</f>
        <v>110</v>
      </c>
      <c r="C1115" s="139">
        <f>SUM(C1116:C1120)</f>
        <v>110</v>
      </c>
      <c r="D1115" s="139">
        <f>SUM(D1116:D1120)</f>
        <v>265</v>
      </c>
      <c r="E1115" s="140">
        <f>D1115/C1115</f>
        <v>2.40909090909091</v>
      </c>
      <c r="F1115" s="140">
        <v>0.827586206896552</v>
      </c>
    </row>
    <row r="1116" ht="15" spans="1:6">
      <c r="A1116" s="237" t="s">
        <v>136</v>
      </c>
      <c r="B1116" s="139"/>
      <c r="C1116" s="139"/>
      <c r="D1116" s="139"/>
      <c r="E1116" s="140"/>
      <c r="F1116" s="140"/>
    </row>
    <row r="1117" ht="15" spans="1:6">
      <c r="A1117" s="237" t="s">
        <v>137</v>
      </c>
      <c r="B1117" s="139"/>
      <c r="C1117" s="139"/>
      <c r="D1117" s="139"/>
      <c r="E1117" s="140"/>
      <c r="F1117" s="140"/>
    </row>
    <row r="1118" ht="15" spans="1:6">
      <c r="A1118" s="237" t="s">
        <v>138</v>
      </c>
      <c r="B1118" s="139"/>
      <c r="C1118" s="139"/>
      <c r="D1118" s="139"/>
      <c r="E1118" s="140"/>
      <c r="F1118" s="140"/>
    </row>
    <row r="1119" ht="15" spans="1:6">
      <c r="A1119" s="237" t="s">
        <v>982</v>
      </c>
      <c r="B1119" s="139"/>
      <c r="C1119" s="139"/>
      <c r="D1119" s="139"/>
      <c r="E1119" s="140"/>
      <c r="F1119" s="140"/>
    </row>
    <row r="1120" ht="15" spans="1:6">
      <c r="A1120" s="237" t="s">
        <v>983</v>
      </c>
      <c r="B1120" s="139">
        <v>110</v>
      </c>
      <c r="C1120" s="139">
        <v>110</v>
      </c>
      <c r="D1120" s="139">
        <v>265</v>
      </c>
      <c r="E1120" s="140">
        <f>D1120/C1120</f>
        <v>2.40909090909091</v>
      </c>
      <c r="F1120" s="140">
        <v>0.827586206896552</v>
      </c>
    </row>
    <row r="1121" ht="15" spans="1:6">
      <c r="A1121" s="237" t="s">
        <v>984</v>
      </c>
      <c r="B1121" s="139">
        <v>0</v>
      </c>
      <c r="C1121" s="139">
        <f>SUM(C1122:C1123)</f>
        <v>600</v>
      </c>
      <c r="D1121" s="139">
        <f>SUM(D1122:D1123)</f>
        <v>535</v>
      </c>
      <c r="E1121" s="140">
        <f>D1121/C1121</f>
        <v>0.891666666666667</v>
      </c>
      <c r="F1121" s="140">
        <v>0</v>
      </c>
    </row>
    <row r="1122" ht="15" spans="1:6">
      <c r="A1122" s="237" t="s">
        <v>985</v>
      </c>
      <c r="B1122" s="139"/>
      <c r="C1122" s="139"/>
      <c r="D1122" s="139"/>
      <c r="E1122" s="140"/>
      <c r="F1122" s="140"/>
    </row>
    <row r="1123" ht="15" spans="1:6">
      <c r="A1123" s="237" t="s">
        <v>986</v>
      </c>
      <c r="B1123" s="139">
        <v>0</v>
      </c>
      <c r="C1123" s="139">
        <v>600</v>
      </c>
      <c r="D1123" s="139">
        <v>535</v>
      </c>
      <c r="E1123" s="140">
        <f>D1123/C1123</f>
        <v>0.891666666666667</v>
      </c>
      <c r="F1123" s="140">
        <v>0</v>
      </c>
    </row>
    <row r="1124" ht="14.25" spans="1:6">
      <c r="A1124" s="236" t="s">
        <v>987</v>
      </c>
      <c r="B1124" s="150">
        <f>SUM(B1125,B1132,B1142,B1148,B1151)</f>
        <v>170</v>
      </c>
      <c r="C1124" s="150">
        <f>SUM(C1125,C1132,C1142,C1148,C1151)</f>
        <v>200</v>
      </c>
      <c r="D1124" s="150">
        <f>SUM(D1125,D1132,D1142,D1148,D1151)</f>
        <v>171</v>
      </c>
      <c r="E1124" s="151">
        <f>D1124/C1124</f>
        <v>0.855</v>
      </c>
      <c r="F1124" s="151">
        <v>0.71</v>
      </c>
    </row>
    <row r="1125" ht="15" spans="1:6">
      <c r="A1125" s="237" t="s">
        <v>988</v>
      </c>
      <c r="B1125" s="139">
        <v>0</v>
      </c>
      <c r="C1125" s="139">
        <v>0</v>
      </c>
      <c r="D1125" s="139">
        <f>SUM(D1126:D1131)</f>
        <v>20</v>
      </c>
      <c r="E1125" s="140">
        <v>0</v>
      </c>
      <c r="F1125" s="140">
        <v>0</v>
      </c>
    </row>
    <row r="1126" ht="15" spans="1:6">
      <c r="A1126" s="237" t="s">
        <v>136</v>
      </c>
      <c r="B1126" s="139">
        <v>0</v>
      </c>
      <c r="C1126" s="139">
        <v>0</v>
      </c>
      <c r="D1126" s="139">
        <v>20</v>
      </c>
      <c r="E1126" s="140">
        <v>0</v>
      </c>
      <c r="F1126" s="140">
        <v>0</v>
      </c>
    </row>
    <row r="1127" ht="15" spans="1:6">
      <c r="A1127" s="237" t="s">
        <v>137</v>
      </c>
      <c r="B1127" s="139"/>
      <c r="C1127" s="139"/>
      <c r="D1127" s="139"/>
      <c r="E1127" s="140"/>
      <c r="F1127" s="140"/>
    </row>
    <row r="1128" ht="15" spans="1:6">
      <c r="A1128" s="237" t="s">
        <v>138</v>
      </c>
      <c r="B1128" s="139"/>
      <c r="C1128" s="139"/>
      <c r="D1128" s="139"/>
      <c r="E1128" s="140"/>
      <c r="F1128" s="140"/>
    </row>
    <row r="1129" ht="15" spans="1:6">
      <c r="A1129" s="237" t="s">
        <v>989</v>
      </c>
      <c r="B1129" s="139"/>
      <c r="C1129" s="139"/>
      <c r="D1129" s="139"/>
      <c r="E1129" s="140"/>
      <c r="F1129" s="140"/>
    </row>
    <row r="1130" ht="15" spans="1:6">
      <c r="A1130" s="237" t="s">
        <v>145</v>
      </c>
      <c r="B1130" s="139"/>
      <c r="C1130" s="139"/>
      <c r="D1130" s="139"/>
      <c r="E1130" s="140"/>
      <c r="F1130" s="140"/>
    </row>
    <row r="1131" ht="15" spans="1:6">
      <c r="A1131" s="237" t="s">
        <v>990</v>
      </c>
      <c r="B1131" s="139"/>
      <c r="C1131" s="139"/>
      <c r="D1131" s="139"/>
      <c r="E1131" s="140"/>
      <c r="F1131" s="140"/>
    </row>
    <row r="1132" ht="15" spans="1:6">
      <c r="A1132" s="237" t="s">
        <v>991</v>
      </c>
      <c r="B1132" s="139"/>
      <c r="C1132" s="139"/>
      <c r="D1132" s="139"/>
      <c r="E1132" s="140"/>
      <c r="F1132" s="140"/>
    </row>
    <row r="1133" ht="15" spans="1:6">
      <c r="A1133" s="237" t="s">
        <v>992</v>
      </c>
      <c r="B1133" s="139"/>
      <c r="C1133" s="139"/>
      <c r="D1133" s="139"/>
      <c r="E1133" s="140"/>
      <c r="F1133" s="140"/>
    </row>
    <row r="1134" ht="15" spans="1:6">
      <c r="A1134" s="237" t="s">
        <v>993</v>
      </c>
      <c r="B1134" s="139"/>
      <c r="C1134" s="139"/>
      <c r="D1134" s="139"/>
      <c r="E1134" s="140"/>
      <c r="F1134" s="140"/>
    </row>
    <row r="1135" ht="15" spans="1:6">
      <c r="A1135" s="237" t="s">
        <v>994</v>
      </c>
      <c r="B1135" s="139"/>
      <c r="C1135" s="139"/>
      <c r="D1135" s="139"/>
      <c r="E1135" s="140"/>
      <c r="F1135" s="140"/>
    </row>
    <row r="1136" ht="15" spans="1:6">
      <c r="A1136" s="237" t="s">
        <v>995</v>
      </c>
      <c r="B1136" s="139"/>
      <c r="C1136" s="139"/>
      <c r="D1136" s="139"/>
      <c r="E1136" s="140"/>
      <c r="F1136" s="140"/>
    </row>
    <row r="1137" ht="15" spans="1:6">
      <c r="A1137" s="237" t="s">
        <v>996</v>
      </c>
      <c r="B1137" s="139"/>
      <c r="C1137" s="139"/>
      <c r="D1137" s="139"/>
      <c r="E1137" s="140"/>
      <c r="F1137" s="140"/>
    </row>
    <row r="1138" ht="15" spans="1:6">
      <c r="A1138" s="237" t="s">
        <v>997</v>
      </c>
      <c r="B1138" s="139"/>
      <c r="C1138" s="139"/>
      <c r="D1138" s="139"/>
      <c r="E1138" s="140"/>
      <c r="F1138" s="140"/>
    </row>
    <row r="1139" ht="15" spans="1:6">
      <c r="A1139" s="237" t="s">
        <v>998</v>
      </c>
      <c r="B1139" s="139"/>
      <c r="C1139" s="139"/>
      <c r="D1139" s="139"/>
      <c r="E1139" s="140"/>
      <c r="F1139" s="140"/>
    </row>
    <row r="1140" ht="15" spans="1:6">
      <c r="A1140" s="237" t="s">
        <v>999</v>
      </c>
      <c r="B1140" s="139"/>
      <c r="C1140" s="139"/>
      <c r="D1140" s="139"/>
      <c r="E1140" s="140"/>
      <c r="F1140" s="140"/>
    </row>
    <row r="1141" ht="15" spans="1:6">
      <c r="A1141" s="237" t="s">
        <v>1000</v>
      </c>
      <c r="B1141" s="139"/>
      <c r="C1141" s="139"/>
      <c r="D1141" s="139"/>
      <c r="E1141" s="140"/>
      <c r="F1141" s="140"/>
    </row>
    <row r="1142" ht="15" spans="1:6">
      <c r="A1142" s="237" t="s">
        <v>1001</v>
      </c>
      <c r="B1142" s="139">
        <f>SUM(B1143:B1147)</f>
        <v>170</v>
      </c>
      <c r="C1142" s="139">
        <f>SUM(C1143:C1147)</f>
        <v>170</v>
      </c>
      <c r="D1142" s="139">
        <f>SUM(D1143:D1147)</f>
        <v>30</v>
      </c>
      <c r="E1142" s="140">
        <f>D1142/C1142</f>
        <v>0.176470588235294</v>
      </c>
      <c r="F1142" s="140">
        <v>-0.7</v>
      </c>
    </row>
    <row r="1143" ht="15" spans="1:6">
      <c r="A1143" s="237" t="s">
        <v>1002</v>
      </c>
      <c r="B1143" s="139"/>
      <c r="C1143" s="139"/>
      <c r="D1143" s="139"/>
      <c r="E1143" s="140"/>
      <c r="F1143" s="140"/>
    </row>
    <row r="1144" ht="15" spans="1:6">
      <c r="A1144" s="237" t="s">
        <v>1003</v>
      </c>
      <c r="B1144" s="139"/>
      <c r="C1144" s="139"/>
      <c r="D1144" s="139"/>
      <c r="E1144" s="140"/>
      <c r="F1144" s="140"/>
    </row>
    <row r="1145" ht="15" spans="1:6">
      <c r="A1145" s="237" t="s">
        <v>1004</v>
      </c>
      <c r="B1145" s="139"/>
      <c r="C1145" s="139"/>
      <c r="D1145" s="139"/>
      <c r="E1145" s="140"/>
      <c r="F1145" s="140"/>
    </row>
    <row r="1146" ht="15" spans="1:6">
      <c r="A1146" s="237" t="s">
        <v>1005</v>
      </c>
      <c r="B1146" s="139"/>
      <c r="C1146" s="139"/>
      <c r="D1146" s="139"/>
      <c r="E1146" s="140"/>
      <c r="F1146" s="140"/>
    </row>
    <row r="1147" ht="15" spans="1:6">
      <c r="A1147" s="237" t="s">
        <v>1006</v>
      </c>
      <c r="B1147" s="139">
        <v>170</v>
      </c>
      <c r="C1147" s="139">
        <v>170</v>
      </c>
      <c r="D1147" s="139">
        <v>30</v>
      </c>
      <c r="E1147" s="140">
        <f>D1147/C1147</f>
        <v>0.176470588235294</v>
      </c>
      <c r="F1147" s="140">
        <v>-0.7</v>
      </c>
    </row>
    <row r="1148" ht="15" spans="1:6">
      <c r="A1148" s="237" t="s">
        <v>1007</v>
      </c>
      <c r="B1148" s="139"/>
      <c r="C1148" s="139"/>
      <c r="D1148" s="139"/>
      <c r="E1148" s="140"/>
      <c r="F1148" s="140"/>
    </row>
    <row r="1149" ht="15" spans="1:6">
      <c r="A1149" s="237" t="s">
        <v>1008</v>
      </c>
      <c r="B1149" s="139"/>
      <c r="C1149" s="139"/>
      <c r="D1149" s="139"/>
      <c r="E1149" s="140"/>
      <c r="F1149" s="140"/>
    </row>
    <row r="1150" ht="15" spans="1:6">
      <c r="A1150" s="237" t="s">
        <v>1009</v>
      </c>
      <c r="B1150" s="139"/>
      <c r="C1150" s="139"/>
      <c r="D1150" s="139"/>
      <c r="E1150" s="140"/>
      <c r="F1150" s="140"/>
    </row>
    <row r="1151" ht="15" spans="1:6">
      <c r="A1151" s="237" t="s">
        <v>1010</v>
      </c>
      <c r="B1151" s="139">
        <v>0</v>
      </c>
      <c r="C1151" s="139">
        <f>SUM(C1152)</f>
        <v>30</v>
      </c>
      <c r="D1151" s="139">
        <f>SUM(D1152:D1152)</f>
        <v>121</v>
      </c>
      <c r="E1151" s="140">
        <f>D1151/C1151</f>
        <v>4.03333333333333</v>
      </c>
      <c r="F1151" s="140">
        <v>0</v>
      </c>
    </row>
    <row r="1152" ht="15" spans="1:6">
      <c r="A1152" s="237" t="s">
        <v>1011</v>
      </c>
      <c r="B1152" s="139">
        <v>0</v>
      </c>
      <c r="C1152" s="139">
        <v>30</v>
      </c>
      <c r="D1152" s="139">
        <v>121</v>
      </c>
      <c r="E1152" s="140">
        <f>D1152/C1152</f>
        <v>4.03333333333333</v>
      </c>
      <c r="F1152" s="140">
        <v>0</v>
      </c>
    </row>
    <row r="1153" ht="14.25" spans="1:6">
      <c r="A1153" s="236" t="s">
        <v>1012</v>
      </c>
      <c r="B1153" s="150"/>
      <c r="C1153" s="150"/>
      <c r="D1153" s="150"/>
      <c r="E1153" s="151"/>
      <c r="F1153" s="151"/>
    </row>
    <row r="1154" ht="15" spans="1:6">
      <c r="A1154" s="237" t="s">
        <v>1013</v>
      </c>
      <c r="B1154" s="139"/>
      <c r="C1154" s="139"/>
      <c r="D1154" s="139"/>
      <c r="E1154" s="140"/>
      <c r="F1154" s="140"/>
    </row>
    <row r="1155" ht="15" spans="1:6">
      <c r="A1155" s="237" t="s">
        <v>1014</v>
      </c>
      <c r="B1155" s="139"/>
      <c r="C1155" s="139"/>
      <c r="D1155" s="139"/>
      <c r="E1155" s="140"/>
      <c r="F1155" s="140"/>
    </row>
    <row r="1156" ht="15" spans="1:6">
      <c r="A1156" s="237" t="s">
        <v>1015</v>
      </c>
      <c r="B1156" s="139"/>
      <c r="C1156" s="139"/>
      <c r="D1156" s="139"/>
      <c r="E1156" s="140"/>
      <c r="F1156" s="140"/>
    </row>
    <row r="1157" ht="15" spans="1:6">
      <c r="A1157" s="237" t="s">
        <v>1016</v>
      </c>
      <c r="B1157" s="139"/>
      <c r="C1157" s="139"/>
      <c r="D1157" s="139"/>
      <c r="E1157" s="140"/>
      <c r="F1157" s="140"/>
    </row>
    <row r="1158" ht="15" spans="1:6">
      <c r="A1158" s="237" t="s">
        <v>1017</v>
      </c>
      <c r="B1158" s="139"/>
      <c r="C1158" s="139"/>
      <c r="D1158" s="139"/>
      <c r="E1158" s="140"/>
      <c r="F1158" s="140"/>
    </row>
    <row r="1159" ht="15" spans="1:6">
      <c r="A1159" s="237" t="s">
        <v>779</v>
      </c>
      <c r="B1159" s="139"/>
      <c r="C1159" s="139"/>
      <c r="D1159" s="139"/>
      <c r="E1159" s="140"/>
      <c r="F1159" s="140"/>
    </row>
    <row r="1160" ht="15" spans="1:6">
      <c r="A1160" s="237" t="s">
        <v>1018</v>
      </c>
      <c r="B1160" s="139"/>
      <c r="C1160" s="139"/>
      <c r="D1160" s="139"/>
      <c r="E1160" s="140"/>
      <c r="F1160" s="140"/>
    </row>
    <row r="1161" ht="15" spans="1:6">
      <c r="A1161" s="237" t="s">
        <v>1019</v>
      </c>
      <c r="B1161" s="139"/>
      <c r="C1161" s="139"/>
      <c r="D1161" s="139"/>
      <c r="E1161" s="140"/>
      <c r="F1161" s="140"/>
    </row>
    <row r="1162" ht="15" spans="1:6">
      <c r="A1162" s="237" t="s">
        <v>1020</v>
      </c>
      <c r="B1162" s="139"/>
      <c r="C1162" s="139"/>
      <c r="D1162" s="139"/>
      <c r="E1162" s="140"/>
      <c r="F1162" s="140"/>
    </row>
    <row r="1163" ht="14.25" spans="1:6">
      <c r="A1163" s="236" t="s">
        <v>1021</v>
      </c>
      <c r="B1163" s="150">
        <f>SUM(B1164,B1191,B1206)</f>
        <v>2300</v>
      </c>
      <c r="C1163" s="150">
        <f>SUM(C1164,C1191,C1206)</f>
        <v>3000</v>
      </c>
      <c r="D1163" s="150">
        <f>SUM(D1164,D1191,D1206)</f>
        <v>2060</v>
      </c>
      <c r="E1163" s="151">
        <f>D1163/C1163</f>
        <v>0.686666666666667</v>
      </c>
      <c r="F1163" s="151">
        <v>0.0673575129533679</v>
      </c>
    </row>
    <row r="1164" ht="15" spans="1:6">
      <c r="A1164" s="237" t="s">
        <v>1022</v>
      </c>
      <c r="B1164" s="139">
        <f>SUM(B1165:B1190)</f>
        <v>2220</v>
      </c>
      <c r="C1164" s="139">
        <f>SUM(C1165:C1190)</f>
        <v>2220</v>
      </c>
      <c r="D1164" s="139">
        <f>SUM(D1165:D1190)</f>
        <v>1666</v>
      </c>
      <c r="E1164" s="140">
        <f>D1164/C1164</f>
        <v>0.75045045045045</v>
      </c>
      <c r="F1164" s="140">
        <v>-0.0901146914254506</v>
      </c>
    </row>
    <row r="1165" ht="15" spans="1:6">
      <c r="A1165" s="237" t="s">
        <v>136</v>
      </c>
      <c r="B1165" s="139">
        <v>620</v>
      </c>
      <c r="C1165" s="139">
        <v>620</v>
      </c>
      <c r="D1165" s="139">
        <v>656</v>
      </c>
      <c r="E1165" s="140">
        <f>D1165/C1165</f>
        <v>1.05806451612903</v>
      </c>
      <c r="F1165" s="140">
        <v>0.487528344671202</v>
      </c>
    </row>
    <row r="1166" ht="15" spans="1:6">
      <c r="A1166" s="237" t="s">
        <v>137</v>
      </c>
      <c r="B1166" s="139">
        <v>321</v>
      </c>
      <c r="C1166" s="139">
        <v>321</v>
      </c>
      <c r="D1166" s="139">
        <v>479</v>
      </c>
      <c r="E1166" s="140">
        <f>D1166/C1166</f>
        <v>1.49221183800623</v>
      </c>
      <c r="F1166" s="140">
        <v>-0.219869706840391</v>
      </c>
    </row>
    <row r="1167" ht="15" spans="1:6">
      <c r="A1167" s="237" t="s">
        <v>138</v>
      </c>
      <c r="B1167" s="139"/>
      <c r="C1167" s="139"/>
      <c r="D1167" s="139"/>
      <c r="E1167" s="140"/>
      <c r="F1167" s="140"/>
    </row>
    <row r="1168" ht="15" spans="1:6">
      <c r="A1168" s="237" t="s">
        <v>1023</v>
      </c>
      <c r="B1168" s="139">
        <v>0</v>
      </c>
      <c r="C1168" s="139">
        <v>200</v>
      </c>
      <c r="D1168" s="139">
        <v>114</v>
      </c>
      <c r="E1168" s="140">
        <f>D1168/C1168</f>
        <v>0.57</v>
      </c>
      <c r="F1168" s="140">
        <v>1.28</v>
      </c>
    </row>
    <row r="1169" ht="15" spans="1:6">
      <c r="A1169" s="237" t="s">
        <v>1024</v>
      </c>
      <c r="B1169" s="139">
        <v>1176</v>
      </c>
      <c r="C1169" s="139">
        <v>676</v>
      </c>
      <c r="D1169" s="139">
        <v>143</v>
      </c>
      <c r="E1169" s="140">
        <f>D1169/C1169</f>
        <v>0.211538461538462</v>
      </c>
      <c r="F1169" s="140">
        <v>0</v>
      </c>
    </row>
    <row r="1170" ht="15" spans="1:6">
      <c r="A1170" s="237" t="s">
        <v>1025</v>
      </c>
      <c r="B1170" s="139"/>
      <c r="C1170" s="139"/>
      <c r="D1170" s="139"/>
      <c r="E1170" s="140"/>
      <c r="F1170" s="140"/>
    </row>
    <row r="1171" ht="15" spans="1:6">
      <c r="A1171" s="237" t="s">
        <v>1026</v>
      </c>
      <c r="B1171" s="139">
        <v>0</v>
      </c>
      <c r="C1171" s="139">
        <v>0</v>
      </c>
      <c r="D1171" s="139">
        <v>17</v>
      </c>
      <c r="E1171" s="140">
        <v>0</v>
      </c>
      <c r="F1171" s="140">
        <v>0</v>
      </c>
    </row>
    <row r="1172" ht="15" spans="1:6">
      <c r="A1172" s="237" t="s">
        <v>1027</v>
      </c>
      <c r="B1172" s="139">
        <v>0</v>
      </c>
      <c r="C1172" s="139">
        <v>300</v>
      </c>
      <c r="D1172" s="139">
        <v>250</v>
      </c>
      <c r="E1172" s="140">
        <f>D1172/C1172</f>
        <v>0.833333333333333</v>
      </c>
      <c r="F1172" s="140">
        <v>0</v>
      </c>
    </row>
    <row r="1173" ht="15" spans="1:6">
      <c r="A1173" s="237" t="s">
        <v>1028</v>
      </c>
      <c r="B1173" s="139"/>
      <c r="C1173" s="139"/>
      <c r="D1173" s="139"/>
      <c r="E1173" s="140"/>
      <c r="F1173" s="140">
        <v>-1</v>
      </c>
    </row>
    <row r="1174" ht="15" spans="1:6">
      <c r="A1174" s="237" t="s">
        <v>1029</v>
      </c>
      <c r="B1174" s="139"/>
      <c r="C1174" s="139"/>
      <c r="D1174" s="139"/>
      <c r="E1174" s="140"/>
      <c r="F1174" s="140"/>
    </row>
    <row r="1175" ht="15" spans="1:6">
      <c r="A1175" s="237" t="s">
        <v>1030</v>
      </c>
      <c r="B1175" s="139">
        <v>20</v>
      </c>
      <c r="C1175" s="139">
        <v>20</v>
      </c>
      <c r="D1175" s="139">
        <v>0</v>
      </c>
      <c r="E1175" s="140">
        <v>0</v>
      </c>
      <c r="F1175" s="140">
        <v>0</v>
      </c>
    </row>
    <row r="1176" ht="15" spans="1:6">
      <c r="A1176" s="237" t="s">
        <v>1031</v>
      </c>
      <c r="B1176" s="139"/>
      <c r="C1176" s="139"/>
      <c r="D1176" s="139"/>
      <c r="E1176" s="140"/>
      <c r="F1176" s="140"/>
    </row>
    <row r="1177" ht="15" spans="1:6">
      <c r="A1177" s="237" t="s">
        <v>1032</v>
      </c>
      <c r="B1177" s="139"/>
      <c r="C1177" s="139"/>
      <c r="D1177" s="139"/>
      <c r="E1177" s="140"/>
      <c r="F1177" s="140"/>
    </row>
    <row r="1178" ht="15" spans="1:6">
      <c r="A1178" s="237" t="s">
        <v>1033</v>
      </c>
      <c r="B1178" s="139"/>
      <c r="C1178" s="139"/>
      <c r="D1178" s="139"/>
      <c r="E1178" s="140"/>
      <c r="F1178" s="140"/>
    </row>
    <row r="1179" ht="15" spans="1:6">
      <c r="A1179" s="237" t="s">
        <v>1034</v>
      </c>
      <c r="B1179" s="139"/>
      <c r="C1179" s="139"/>
      <c r="D1179" s="139"/>
      <c r="E1179" s="140"/>
      <c r="F1179" s="140"/>
    </row>
    <row r="1180" ht="15" spans="1:6">
      <c r="A1180" s="237" t="s">
        <v>1035</v>
      </c>
      <c r="B1180" s="139"/>
      <c r="C1180" s="139"/>
      <c r="D1180" s="139"/>
      <c r="E1180" s="140"/>
      <c r="F1180" s="140"/>
    </row>
    <row r="1181" ht="15" spans="1:6">
      <c r="A1181" s="237" t="s">
        <v>1036</v>
      </c>
      <c r="B1181" s="139"/>
      <c r="C1181" s="139"/>
      <c r="D1181" s="139"/>
      <c r="E1181" s="140"/>
      <c r="F1181" s="140"/>
    </row>
    <row r="1182" ht="15" spans="1:6">
      <c r="A1182" s="237" t="s">
        <v>1037</v>
      </c>
      <c r="B1182" s="139"/>
      <c r="C1182" s="139"/>
      <c r="D1182" s="139"/>
      <c r="E1182" s="140"/>
      <c r="F1182" s="140"/>
    </row>
    <row r="1183" ht="15" spans="1:6">
      <c r="A1183" s="237" t="s">
        <v>1038</v>
      </c>
      <c r="B1183" s="139"/>
      <c r="C1183" s="139"/>
      <c r="D1183" s="139"/>
      <c r="E1183" s="140"/>
      <c r="F1183" s="140"/>
    </row>
    <row r="1184" ht="15" spans="1:6">
      <c r="A1184" s="237" t="s">
        <v>1039</v>
      </c>
      <c r="B1184" s="139"/>
      <c r="C1184" s="139"/>
      <c r="D1184" s="139"/>
      <c r="E1184" s="140"/>
      <c r="F1184" s="140"/>
    </row>
    <row r="1185" ht="15" spans="1:6">
      <c r="A1185" s="237" t="s">
        <v>1040</v>
      </c>
      <c r="B1185" s="139"/>
      <c r="C1185" s="139"/>
      <c r="D1185" s="139"/>
      <c r="E1185" s="140"/>
      <c r="F1185" s="140"/>
    </row>
    <row r="1186" ht="15" spans="1:6">
      <c r="A1186" s="237" t="s">
        <v>1041</v>
      </c>
      <c r="B1186" s="139"/>
      <c r="C1186" s="139"/>
      <c r="D1186" s="139"/>
      <c r="E1186" s="140"/>
      <c r="F1186" s="140"/>
    </row>
    <row r="1187" ht="15" spans="1:6">
      <c r="A1187" s="237" t="s">
        <v>1042</v>
      </c>
      <c r="B1187" s="139"/>
      <c r="C1187" s="139"/>
      <c r="D1187" s="139"/>
      <c r="E1187" s="140"/>
      <c r="F1187" s="140"/>
    </row>
    <row r="1188" ht="15" spans="1:6">
      <c r="A1188" s="237" t="s">
        <v>1043</v>
      </c>
      <c r="B1188" s="139"/>
      <c r="C1188" s="139"/>
      <c r="D1188" s="139"/>
      <c r="E1188" s="140"/>
      <c r="F1188" s="140"/>
    </row>
    <row r="1189" ht="15" spans="1:6">
      <c r="A1189" s="237" t="s">
        <v>145</v>
      </c>
      <c r="B1189" s="139">
        <v>0</v>
      </c>
      <c r="C1189" s="139">
        <v>0</v>
      </c>
      <c r="D1189" s="139">
        <v>7</v>
      </c>
      <c r="E1189" s="140">
        <v>0</v>
      </c>
      <c r="F1189" s="140">
        <v>-0.879310344827586</v>
      </c>
    </row>
    <row r="1190" ht="15" spans="1:6">
      <c r="A1190" s="237" t="s">
        <v>1044</v>
      </c>
      <c r="B1190" s="139">
        <v>83</v>
      </c>
      <c r="C1190" s="139">
        <v>83</v>
      </c>
      <c r="D1190" s="139">
        <v>0</v>
      </c>
      <c r="E1190" s="140">
        <v>0</v>
      </c>
      <c r="F1190" s="140">
        <v>-1</v>
      </c>
    </row>
    <row r="1191" ht="15" spans="1:6">
      <c r="A1191" s="237" t="s">
        <v>1045</v>
      </c>
      <c r="B1191" s="139">
        <f>SUM(B1192:B1205)</f>
        <v>80</v>
      </c>
      <c r="C1191" s="139">
        <f>SUM(C1192:C1205)</f>
        <v>780</v>
      </c>
      <c r="D1191" s="139">
        <f>SUM(D1192:D1205)</f>
        <v>394</v>
      </c>
      <c r="E1191" s="140">
        <f>D1191/C1191</f>
        <v>0.505128205128205</v>
      </c>
      <c r="F1191" s="140">
        <v>6.03571428571429</v>
      </c>
    </row>
    <row r="1192" ht="15" spans="1:6">
      <c r="A1192" s="237" t="s">
        <v>136</v>
      </c>
      <c r="B1192" s="139">
        <v>0</v>
      </c>
      <c r="C1192" s="139">
        <v>200</v>
      </c>
      <c r="D1192" s="139">
        <v>54</v>
      </c>
      <c r="E1192" s="140">
        <f>D1192/C1192</f>
        <v>0.27</v>
      </c>
      <c r="F1192" s="140">
        <v>0</v>
      </c>
    </row>
    <row r="1193" ht="15" spans="1:6">
      <c r="A1193" s="237" t="s">
        <v>137</v>
      </c>
      <c r="B1193" s="139">
        <v>5</v>
      </c>
      <c r="C1193" s="139">
        <v>5</v>
      </c>
      <c r="D1193" s="139">
        <v>2</v>
      </c>
      <c r="E1193" s="140">
        <f>D1193/C1193</f>
        <v>0.4</v>
      </c>
      <c r="F1193" s="140">
        <v>0</v>
      </c>
    </row>
    <row r="1194" ht="15" spans="1:6">
      <c r="A1194" s="237" t="s">
        <v>138</v>
      </c>
      <c r="B1194" s="139"/>
      <c r="C1194" s="139"/>
      <c r="D1194" s="139"/>
      <c r="E1194" s="140"/>
      <c r="F1194" s="140"/>
    </row>
    <row r="1195" ht="15" spans="1:6">
      <c r="A1195" s="237" t="s">
        <v>1046</v>
      </c>
      <c r="B1195" s="139"/>
      <c r="C1195" s="139"/>
      <c r="D1195" s="139"/>
      <c r="E1195" s="140"/>
      <c r="F1195" s="140"/>
    </row>
    <row r="1196" ht="15" spans="1:6">
      <c r="A1196" s="237" t="s">
        <v>1047</v>
      </c>
      <c r="B1196" s="139"/>
      <c r="C1196" s="139"/>
      <c r="D1196" s="139"/>
      <c r="E1196" s="140"/>
      <c r="F1196" s="140"/>
    </row>
    <row r="1197" ht="15" spans="1:6">
      <c r="A1197" s="237" t="s">
        <v>1048</v>
      </c>
      <c r="B1197" s="139"/>
      <c r="C1197" s="139"/>
      <c r="D1197" s="139"/>
      <c r="E1197" s="140"/>
      <c r="F1197" s="140"/>
    </row>
    <row r="1198" ht="15" spans="1:6">
      <c r="A1198" s="237" t="s">
        <v>1049</v>
      </c>
      <c r="B1198" s="139">
        <v>75</v>
      </c>
      <c r="C1198" s="139">
        <v>75</v>
      </c>
      <c r="D1198" s="139">
        <v>0</v>
      </c>
      <c r="E1198" s="140">
        <v>0</v>
      </c>
      <c r="F1198" s="140">
        <v>-1</v>
      </c>
    </row>
    <row r="1199" ht="15" spans="1:6">
      <c r="A1199" s="237" t="s">
        <v>1050</v>
      </c>
      <c r="B1199" s="139"/>
      <c r="C1199" s="139"/>
      <c r="D1199" s="139"/>
      <c r="E1199" s="140"/>
      <c r="F1199" s="140"/>
    </row>
    <row r="1200" ht="15" spans="1:6">
      <c r="A1200" s="237" t="s">
        <v>1051</v>
      </c>
      <c r="B1200" s="139">
        <v>0</v>
      </c>
      <c r="C1200" s="139">
        <v>0</v>
      </c>
      <c r="D1200" s="139">
        <v>10</v>
      </c>
      <c r="E1200" s="140">
        <v>0</v>
      </c>
      <c r="F1200" s="140">
        <v>0</v>
      </c>
    </row>
    <row r="1201" ht="15" spans="1:6">
      <c r="A1201" s="237" t="s">
        <v>1052</v>
      </c>
      <c r="B1201" s="139">
        <v>0</v>
      </c>
      <c r="C1201" s="139">
        <v>500</v>
      </c>
      <c r="D1201" s="139">
        <v>328</v>
      </c>
      <c r="E1201" s="140">
        <f>D1201/C1201</f>
        <v>0.656</v>
      </c>
      <c r="F1201" s="140">
        <v>0</v>
      </c>
    </row>
    <row r="1202" ht="15" spans="1:6">
      <c r="A1202" s="237" t="s">
        <v>1053</v>
      </c>
      <c r="B1202" s="139"/>
      <c r="C1202" s="139"/>
      <c r="D1202" s="139"/>
      <c r="E1202" s="140"/>
      <c r="F1202" s="140"/>
    </row>
    <row r="1203" ht="15" spans="1:6">
      <c r="A1203" s="237" t="s">
        <v>1054</v>
      </c>
      <c r="B1203" s="139"/>
      <c r="C1203" s="139"/>
      <c r="D1203" s="139"/>
      <c r="E1203" s="140"/>
      <c r="F1203" s="140"/>
    </row>
    <row r="1204" ht="15" spans="1:6">
      <c r="A1204" s="237" t="s">
        <v>1055</v>
      </c>
      <c r="B1204" s="139"/>
      <c r="C1204" s="139"/>
      <c r="D1204" s="139"/>
      <c r="E1204" s="140"/>
      <c r="F1204" s="140"/>
    </row>
    <row r="1205" ht="15" spans="1:6">
      <c r="A1205" s="237" t="s">
        <v>1056</v>
      </c>
      <c r="B1205" s="139"/>
      <c r="C1205" s="139"/>
      <c r="D1205" s="139"/>
      <c r="E1205" s="140"/>
      <c r="F1205" s="140"/>
    </row>
    <row r="1206" ht="15" spans="1:6">
      <c r="A1206" s="237" t="s">
        <v>1057</v>
      </c>
      <c r="B1206" s="139"/>
      <c r="C1206" s="139"/>
      <c r="D1206" s="139"/>
      <c r="E1206" s="140"/>
      <c r="F1206" s="140">
        <v>-1</v>
      </c>
    </row>
    <row r="1207" ht="15" spans="1:6">
      <c r="A1207" s="237" t="s">
        <v>1058</v>
      </c>
      <c r="B1207" s="139"/>
      <c r="C1207" s="139"/>
      <c r="D1207" s="139"/>
      <c r="E1207" s="140"/>
      <c r="F1207" s="140">
        <v>-1</v>
      </c>
    </row>
    <row r="1208" ht="14.25" spans="1:6">
      <c r="A1208" s="236" t="s">
        <v>1059</v>
      </c>
      <c r="B1208" s="150">
        <f>SUM(B1209,B1220,B1224)</f>
        <v>7800</v>
      </c>
      <c r="C1208" s="150">
        <f>SUM(C1209,C1220,C1224)</f>
        <v>9000</v>
      </c>
      <c r="D1208" s="150">
        <f>SUM(D1209,D1220,D1224)</f>
        <v>8135</v>
      </c>
      <c r="E1208" s="151">
        <f>D1208/C1208</f>
        <v>0.903888888888889</v>
      </c>
      <c r="F1208" s="151">
        <v>0.0507620769826918</v>
      </c>
    </row>
    <row r="1209" ht="15" spans="1:6">
      <c r="A1209" s="237" t="s">
        <v>1060</v>
      </c>
      <c r="B1209" s="139">
        <f>SUM(B1210:B1219)</f>
        <v>2700</v>
      </c>
      <c r="C1209" s="139">
        <f>SUM(C1210:C1219)</f>
        <v>3900</v>
      </c>
      <c r="D1209" s="139">
        <f>SUM(D1210:D1219)</f>
        <v>3569</v>
      </c>
      <c r="E1209" s="140">
        <f>D1209/C1209</f>
        <v>0.915128205128205</v>
      </c>
      <c r="F1209" s="140">
        <v>-0.224467622772707</v>
      </c>
    </row>
    <row r="1210" ht="15" spans="1:6">
      <c r="A1210" s="237" t="s">
        <v>1061</v>
      </c>
      <c r="B1210" s="139">
        <v>150</v>
      </c>
      <c r="C1210" s="139">
        <v>150</v>
      </c>
      <c r="D1210" s="139">
        <v>212</v>
      </c>
      <c r="E1210" s="140">
        <f>D1210/C1210</f>
        <v>1.41333333333333</v>
      </c>
      <c r="F1210" s="140">
        <v>0</v>
      </c>
    </row>
    <row r="1211" ht="15" spans="1:6">
      <c r="A1211" s="237" t="s">
        <v>1062</v>
      </c>
      <c r="B1211" s="139"/>
      <c r="C1211" s="139"/>
      <c r="D1211" s="139"/>
      <c r="E1211" s="140"/>
      <c r="F1211" s="140"/>
    </row>
    <row r="1212" ht="15" spans="1:6">
      <c r="A1212" s="237" t="s">
        <v>1063</v>
      </c>
      <c r="B1212" s="139">
        <v>0</v>
      </c>
      <c r="C1212" s="139">
        <v>1000</v>
      </c>
      <c r="D1212" s="139">
        <v>1172</v>
      </c>
      <c r="E1212" s="140">
        <f>D1212/C1212</f>
        <v>1.172</v>
      </c>
      <c r="F1212" s="140">
        <v>0.133462282398453</v>
      </c>
    </row>
    <row r="1213" ht="15" spans="1:6">
      <c r="A1213" s="237" t="s">
        <v>1064</v>
      </c>
      <c r="B1213" s="139"/>
      <c r="C1213" s="139"/>
      <c r="D1213" s="139"/>
      <c r="E1213" s="140"/>
      <c r="F1213" s="140"/>
    </row>
    <row r="1214" ht="15" spans="1:6">
      <c r="A1214" s="237" t="s">
        <v>1065</v>
      </c>
      <c r="B1214" s="139">
        <v>1500</v>
      </c>
      <c r="C1214" s="139">
        <v>500</v>
      </c>
      <c r="D1214" s="139">
        <v>93</v>
      </c>
      <c r="E1214" s="140">
        <f>D1214/C1214</f>
        <v>0.186</v>
      </c>
      <c r="F1214" s="140">
        <v>-0.968183373246664</v>
      </c>
    </row>
    <row r="1215" ht="15" spans="1:6">
      <c r="A1215" s="237" t="s">
        <v>1066</v>
      </c>
      <c r="B1215" s="139">
        <v>1050</v>
      </c>
      <c r="C1215" s="139">
        <v>1050</v>
      </c>
      <c r="D1215" s="139">
        <v>325</v>
      </c>
      <c r="E1215" s="140">
        <f>D1215/C1215</f>
        <v>0.30952380952381</v>
      </c>
      <c r="F1215" s="140">
        <v>-0.405850091407678</v>
      </c>
    </row>
    <row r="1216" ht="15" spans="1:6">
      <c r="A1216" s="237" t="s">
        <v>1067</v>
      </c>
      <c r="B1216" s="139">
        <v>0</v>
      </c>
      <c r="C1216" s="139">
        <v>0</v>
      </c>
      <c r="D1216" s="139">
        <v>68</v>
      </c>
      <c r="E1216" s="140">
        <v>0</v>
      </c>
      <c r="F1216" s="140">
        <v>0</v>
      </c>
    </row>
    <row r="1217" ht="15" spans="1:6">
      <c r="A1217" s="237" t="s">
        <v>1068</v>
      </c>
      <c r="B1217" s="139"/>
      <c r="C1217" s="139"/>
      <c r="D1217" s="139"/>
      <c r="E1217" s="140"/>
      <c r="F1217" s="140"/>
    </row>
    <row r="1218" ht="15" spans="1:6">
      <c r="A1218" s="237" t="s">
        <v>1069</v>
      </c>
      <c r="B1218" s="139"/>
      <c r="C1218" s="139"/>
      <c r="D1218" s="139"/>
      <c r="E1218" s="140"/>
      <c r="F1218" s="140"/>
    </row>
    <row r="1219" ht="15" spans="1:6">
      <c r="A1219" s="237" t="s">
        <v>1070</v>
      </c>
      <c r="B1219" s="139">
        <v>0</v>
      </c>
      <c r="C1219" s="139">
        <v>1200</v>
      </c>
      <c r="D1219" s="139">
        <v>1699</v>
      </c>
      <c r="E1219" s="140">
        <f>D1219/C1219</f>
        <v>1.41583333333333</v>
      </c>
      <c r="F1219" s="140">
        <v>16.3367346938776</v>
      </c>
    </row>
    <row r="1220" ht="15" spans="1:6">
      <c r="A1220" s="237" t="s">
        <v>1071</v>
      </c>
      <c r="B1220" s="139">
        <f>SUM(B1221:B1223)</f>
        <v>5100</v>
      </c>
      <c r="C1220" s="139">
        <f>SUM(C1221:C1223)</f>
        <v>5100</v>
      </c>
      <c r="D1220" s="139">
        <f>SUM(D1221:D1223)</f>
        <v>4521</v>
      </c>
      <c r="E1220" s="140">
        <f>D1220/C1220</f>
        <v>0.886470588235294</v>
      </c>
      <c r="F1220" s="140">
        <v>0.73351226993865</v>
      </c>
    </row>
    <row r="1221" ht="15" spans="1:6">
      <c r="A1221" s="237" t="s">
        <v>1072</v>
      </c>
      <c r="B1221" s="139">
        <v>5100</v>
      </c>
      <c r="C1221" s="139">
        <v>5100</v>
      </c>
      <c r="D1221" s="139">
        <v>4521</v>
      </c>
      <c r="E1221" s="140">
        <f>D1221/C1221</f>
        <v>0.886470588235294</v>
      </c>
      <c r="F1221" s="140">
        <v>0.73351226993865</v>
      </c>
    </row>
    <row r="1222" ht="15" spans="1:6">
      <c r="A1222" s="237" t="s">
        <v>1073</v>
      </c>
      <c r="B1222" s="139"/>
      <c r="C1222" s="139"/>
      <c r="D1222" s="139"/>
      <c r="E1222" s="140"/>
      <c r="F1222" s="140"/>
    </row>
    <row r="1223" ht="15" spans="1:6">
      <c r="A1223" s="237" t="s">
        <v>1074</v>
      </c>
      <c r="B1223" s="139"/>
      <c r="C1223" s="139"/>
      <c r="D1223" s="139"/>
      <c r="E1223" s="140"/>
      <c r="F1223" s="140"/>
    </row>
    <row r="1224" ht="15" spans="1:6">
      <c r="A1224" s="237" t="s">
        <v>1075</v>
      </c>
      <c r="B1224" s="139">
        <v>0</v>
      </c>
      <c r="C1224" s="139">
        <v>0</v>
      </c>
      <c r="D1224" s="139">
        <f>SUM(D1225:D1227)</f>
        <v>45</v>
      </c>
      <c r="E1224" s="140">
        <v>0</v>
      </c>
      <c r="F1224" s="140">
        <v>-0.915413533834586</v>
      </c>
    </row>
    <row r="1225" ht="15" spans="1:6">
      <c r="A1225" s="237" t="s">
        <v>1076</v>
      </c>
      <c r="B1225" s="139"/>
      <c r="C1225" s="139"/>
      <c r="D1225" s="139"/>
      <c r="E1225" s="140"/>
      <c r="F1225" s="140"/>
    </row>
    <row r="1226" ht="15" spans="1:6">
      <c r="A1226" s="237" t="s">
        <v>1077</v>
      </c>
      <c r="B1226" s="139"/>
      <c r="C1226" s="139"/>
      <c r="D1226" s="139"/>
      <c r="E1226" s="140"/>
      <c r="F1226" s="140"/>
    </row>
    <row r="1227" ht="15" spans="1:6">
      <c r="A1227" s="237" t="s">
        <v>1078</v>
      </c>
      <c r="B1227" s="139">
        <v>0</v>
      </c>
      <c r="C1227" s="139">
        <v>0</v>
      </c>
      <c r="D1227" s="139">
        <v>45</v>
      </c>
      <c r="E1227" s="140">
        <v>0</v>
      </c>
      <c r="F1227" s="140">
        <v>-0.915413533834586</v>
      </c>
    </row>
    <row r="1228" ht="14.25" spans="1:6">
      <c r="A1228" s="236" t="s">
        <v>1079</v>
      </c>
      <c r="B1228" s="150">
        <f>SUM(B1229,B1244,B1258,B1263,B1269)</f>
        <v>200</v>
      </c>
      <c r="C1228" s="150">
        <f>SUM(C1229,C1244,C1258,C1263,C1269)</f>
        <v>200</v>
      </c>
      <c r="D1228" s="150">
        <f>SUM(D1229,D1244,D1258,D1263,D1269)</f>
        <v>227</v>
      </c>
      <c r="E1228" s="151">
        <f>D1228/C1228</f>
        <v>1.135</v>
      </c>
      <c r="F1228" s="151">
        <v>0.746153846153846</v>
      </c>
    </row>
    <row r="1229" ht="15" spans="1:6">
      <c r="A1229" s="237" t="s">
        <v>1080</v>
      </c>
      <c r="B1229" s="139">
        <f>SUM(B1230:B1243)</f>
        <v>200</v>
      </c>
      <c r="C1229" s="139">
        <f>SUM(C1230:C1243)</f>
        <v>200</v>
      </c>
      <c r="D1229" s="139">
        <f>SUM(D1230:D1243)</f>
        <v>184</v>
      </c>
      <c r="E1229" s="140">
        <f>D1229/C1229</f>
        <v>0.92</v>
      </c>
      <c r="F1229" s="140">
        <v>2.06666666666667</v>
      </c>
    </row>
    <row r="1230" ht="15" spans="1:6">
      <c r="A1230" s="237" t="s">
        <v>136</v>
      </c>
      <c r="B1230" s="139">
        <v>110</v>
      </c>
      <c r="C1230" s="139">
        <v>110</v>
      </c>
      <c r="D1230" s="139">
        <v>0</v>
      </c>
      <c r="E1230" s="140">
        <v>0</v>
      </c>
      <c r="F1230" s="140">
        <v>-1</v>
      </c>
    </row>
    <row r="1231" ht="15" spans="1:6">
      <c r="A1231" s="237" t="s">
        <v>137</v>
      </c>
      <c r="B1231" s="139">
        <v>33</v>
      </c>
      <c r="C1231" s="139">
        <v>33</v>
      </c>
      <c r="D1231" s="139">
        <v>0</v>
      </c>
      <c r="E1231" s="140">
        <v>0</v>
      </c>
      <c r="F1231" s="140">
        <v>0</v>
      </c>
    </row>
    <row r="1232" ht="15" spans="1:6">
      <c r="A1232" s="237" t="s">
        <v>138</v>
      </c>
      <c r="B1232" s="139"/>
      <c r="C1232" s="139"/>
      <c r="D1232" s="139"/>
      <c r="E1232" s="140"/>
      <c r="F1232" s="140"/>
    </row>
    <row r="1233" ht="15" spans="1:6">
      <c r="A1233" s="237" t="s">
        <v>1081</v>
      </c>
      <c r="B1233" s="139"/>
      <c r="C1233" s="139"/>
      <c r="D1233" s="139"/>
      <c r="E1233" s="140"/>
      <c r="F1233" s="140"/>
    </row>
    <row r="1234" ht="15" spans="1:6">
      <c r="A1234" s="237" t="s">
        <v>1082</v>
      </c>
      <c r="B1234" s="139"/>
      <c r="C1234" s="139"/>
      <c r="D1234" s="139"/>
      <c r="E1234" s="140"/>
      <c r="F1234" s="140"/>
    </row>
    <row r="1235" ht="15" spans="1:6">
      <c r="A1235" s="237" t="s">
        <v>1083</v>
      </c>
      <c r="B1235" s="139"/>
      <c r="C1235" s="139"/>
      <c r="D1235" s="139"/>
      <c r="E1235" s="140"/>
      <c r="F1235" s="140"/>
    </row>
    <row r="1236" ht="15" spans="1:6">
      <c r="A1236" s="237" t="s">
        <v>1084</v>
      </c>
      <c r="B1236" s="139">
        <v>0</v>
      </c>
      <c r="C1236" s="139">
        <v>0</v>
      </c>
      <c r="D1236" s="139">
        <v>61</v>
      </c>
      <c r="E1236" s="140">
        <v>0</v>
      </c>
      <c r="F1236" s="140">
        <v>0</v>
      </c>
    </row>
    <row r="1237" ht="15" spans="1:6">
      <c r="A1237" s="237" t="s">
        <v>1085</v>
      </c>
      <c r="B1237" s="139"/>
      <c r="C1237" s="139"/>
      <c r="D1237" s="139"/>
      <c r="E1237" s="140"/>
      <c r="F1237" s="140"/>
    </row>
    <row r="1238" ht="15" spans="1:6">
      <c r="A1238" s="237" t="s">
        <v>1086</v>
      </c>
      <c r="B1238" s="139"/>
      <c r="C1238" s="139"/>
      <c r="D1238" s="139"/>
      <c r="E1238" s="140"/>
      <c r="F1238" s="140"/>
    </row>
    <row r="1239" ht="15" spans="1:6">
      <c r="A1239" s="237" t="s">
        <v>1087</v>
      </c>
      <c r="B1239" s="139"/>
      <c r="C1239" s="139"/>
      <c r="D1239" s="139"/>
      <c r="E1239" s="140"/>
      <c r="F1239" s="140"/>
    </row>
    <row r="1240" ht="15" spans="1:6">
      <c r="A1240" s="237" t="s">
        <v>1088</v>
      </c>
      <c r="B1240" s="139"/>
      <c r="C1240" s="139"/>
      <c r="D1240" s="139"/>
      <c r="E1240" s="140"/>
      <c r="F1240" s="140"/>
    </row>
    <row r="1241" ht="15" spans="1:6">
      <c r="A1241" s="237" t="s">
        <v>1089</v>
      </c>
      <c r="B1241" s="139"/>
      <c r="C1241" s="139"/>
      <c r="D1241" s="139"/>
      <c r="E1241" s="140"/>
      <c r="F1241" s="140"/>
    </row>
    <row r="1242" ht="15" spans="1:6">
      <c r="A1242" s="237" t="s">
        <v>145</v>
      </c>
      <c r="B1242" s="139"/>
      <c r="C1242" s="139"/>
      <c r="D1242" s="139"/>
      <c r="E1242" s="140"/>
      <c r="F1242" s="140"/>
    </row>
    <row r="1243" ht="15" spans="1:6">
      <c r="A1243" s="237" t="s">
        <v>1090</v>
      </c>
      <c r="B1243" s="139">
        <v>57</v>
      </c>
      <c r="C1243" s="139">
        <v>57</v>
      </c>
      <c r="D1243" s="139">
        <v>123</v>
      </c>
      <c r="E1243" s="140">
        <f>D1243/C1243</f>
        <v>2.15789473684211</v>
      </c>
      <c r="F1243" s="140">
        <v>1.5625</v>
      </c>
    </row>
    <row r="1244" ht="15" spans="1:6">
      <c r="A1244" s="237" t="s">
        <v>1091</v>
      </c>
      <c r="B1244" s="139"/>
      <c r="C1244" s="139"/>
      <c r="D1244" s="139"/>
      <c r="E1244" s="140"/>
      <c r="F1244" s="140">
        <v>-1</v>
      </c>
    </row>
    <row r="1245" ht="15" spans="1:6">
      <c r="A1245" s="237" t="s">
        <v>136</v>
      </c>
      <c r="B1245" s="139"/>
      <c r="C1245" s="139"/>
      <c r="D1245" s="139"/>
      <c r="E1245" s="140"/>
      <c r="F1245" s="140"/>
    </row>
    <row r="1246" ht="15" spans="1:6">
      <c r="A1246" s="237" t="s">
        <v>137</v>
      </c>
      <c r="B1246" s="139"/>
      <c r="C1246" s="139"/>
      <c r="D1246" s="139"/>
      <c r="E1246" s="140"/>
      <c r="F1246" s="140"/>
    </row>
    <row r="1247" ht="15" spans="1:6">
      <c r="A1247" s="237" t="s">
        <v>138</v>
      </c>
      <c r="B1247" s="139"/>
      <c r="C1247" s="139"/>
      <c r="D1247" s="139"/>
      <c r="E1247" s="140"/>
      <c r="F1247" s="140"/>
    </row>
    <row r="1248" ht="15" spans="1:6">
      <c r="A1248" s="237" t="s">
        <v>1092</v>
      </c>
      <c r="B1248" s="139"/>
      <c r="C1248" s="139"/>
      <c r="D1248" s="139"/>
      <c r="E1248" s="140"/>
      <c r="F1248" s="140"/>
    </row>
    <row r="1249" ht="15" spans="1:6">
      <c r="A1249" s="237" t="s">
        <v>1093</v>
      </c>
      <c r="B1249" s="139"/>
      <c r="C1249" s="139"/>
      <c r="D1249" s="139"/>
      <c r="E1249" s="140"/>
      <c r="F1249" s="140"/>
    </row>
    <row r="1250" ht="15" spans="1:6">
      <c r="A1250" s="237" t="s">
        <v>1094</v>
      </c>
      <c r="B1250" s="139"/>
      <c r="C1250" s="139"/>
      <c r="D1250" s="139"/>
      <c r="E1250" s="140"/>
      <c r="F1250" s="140"/>
    </row>
    <row r="1251" ht="15" spans="1:6">
      <c r="A1251" s="237" t="s">
        <v>1095</v>
      </c>
      <c r="B1251" s="139"/>
      <c r="C1251" s="139"/>
      <c r="D1251" s="139"/>
      <c r="E1251" s="140"/>
      <c r="F1251" s="140"/>
    </row>
    <row r="1252" ht="15" spans="1:6">
      <c r="A1252" s="237" t="s">
        <v>1096</v>
      </c>
      <c r="B1252" s="139"/>
      <c r="C1252" s="139"/>
      <c r="D1252" s="139"/>
      <c r="E1252" s="140"/>
      <c r="F1252" s="140"/>
    </row>
    <row r="1253" ht="15" spans="1:6">
      <c r="A1253" s="237" t="s">
        <v>1097</v>
      </c>
      <c r="B1253" s="139"/>
      <c r="C1253" s="139"/>
      <c r="D1253" s="139"/>
      <c r="E1253" s="140"/>
      <c r="F1253" s="140"/>
    </row>
    <row r="1254" ht="15" spans="1:6">
      <c r="A1254" s="237" t="s">
        <v>1098</v>
      </c>
      <c r="B1254" s="139"/>
      <c r="C1254" s="139"/>
      <c r="D1254" s="139"/>
      <c r="E1254" s="140"/>
      <c r="F1254" s="140">
        <v>-1</v>
      </c>
    </row>
    <row r="1255" ht="15" spans="1:6">
      <c r="A1255" s="237" t="s">
        <v>1099</v>
      </c>
      <c r="B1255" s="139"/>
      <c r="C1255" s="139"/>
      <c r="D1255" s="139"/>
      <c r="E1255" s="140"/>
      <c r="F1255" s="140"/>
    </row>
    <row r="1256" ht="15" spans="1:6">
      <c r="A1256" s="237" t="s">
        <v>145</v>
      </c>
      <c r="B1256" s="139"/>
      <c r="C1256" s="139"/>
      <c r="D1256" s="139"/>
      <c r="E1256" s="140"/>
      <c r="F1256" s="140"/>
    </row>
    <row r="1257" ht="15" spans="1:6">
      <c r="A1257" s="237" t="s">
        <v>1100</v>
      </c>
      <c r="B1257" s="139"/>
      <c r="C1257" s="139"/>
      <c r="D1257" s="139"/>
      <c r="E1257" s="140"/>
      <c r="F1257" s="140"/>
    </row>
    <row r="1258" ht="15" spans="1:6">
      <c r="A1258" s="237" t="s">
        <v>1101</v>
      </c>
      <c r="B1258" s="139"/>
      <c r="C1258" s="139"/>
      <c r="D1258" s="139"/>
      <c r="E1258" s="140"/>
      <c r="F1258" s="140"/>
    </row>
    <row r="1259" ht="15" spans="1:6">
      <c r="A1259" s="237" t="s">
        <v>1102</v>
      </c>
      <c r="B1259" s="139"/>
      <c r="C1259" s="139"/>
      <c r="D1259" s="139"/>
      <c r="E1259" s="140"/>
      <c r="F1259" s="140"/>
    </row>
    <row r="1260" ht="15" spans="1:6">
      <c r="A1260" s="237" t="s">
        <v>1103</v>
      </c>
      <c r="B1260" s="139"/>
      <c r="C1260" s="139"/>
      <c r="D1260" s="139"/>
      <c r="E1260" s="140"/>
      <c r="F1260" s="140"/>
    </row>
    <row r="1261" ht="15" spans="1:6">
      <c r="A1261" s="237" t="s">
        <v>1104</v>
      </c>
      <c r="B1261" s="139"/>
      <c r="C1261" s="139"/>
      <c r="D1261" s="139"/>
      <c r="E1261" s="140"/>
      <c r="F1261" s="140"/>
    </row>
    <row r="1262" ht="15" spans="1:6">
      <c r="A1262" s="237" t="s">
        <v>1105</v>
      </c>
      <c r="B1262" s="139"/>
      <c r="C1262" s="139"/>
      <c r="D1262" s="139"/>
      <c r="E1262" s="140"/>
      <c r="F1262" s="140"/>
    </row>
    <row r="1263" ht="15" spans="1:6">
      <c r="A1263" s="237" t="s">
        <v>1106</v>
      </c>
      <c r="B1263" s="139"/>
      <c r="C1263" s="139"/>
      <c r="D1263" s="139"/>
      <c r="E1263" s="140"/>
      <c r="F1263" s="140"/>
    </row>
    <row r="1264" ht="15" spans="1:6">
      <c r="A1264" s="237" t="s">
        <v>1107</v>
      </c>
      <c r="B1264" s="139"/>
      <c r="C1264" s="139"/>
      <c r="D1264" s="139"/>
      <c r="E1264" s="140"/>
      <c r="F1264" s="140"/>
    </row>
    <row r="1265" ht="15" spans="1:6">
      <c r="A1265" s="237" t="s">
        <v>1108</v>
      </c>
      <c r="B1265" s="139"/>
      <c r="C1265" s="139"/>
      <c r="D1265" s="139"/>
      <c r="E1265" s="140"/>
      <c r="F1265" s="140"/>
    </row>
    <row r="1266" ht="15" spans="1:6">
      <c r="A1266" s="237" t="s">
        <v>1109</v>
      </c>
      <c r="B1266" s="139"/>
      <c r="C1266" s="139"/>
      <c r="D1266" s="139"/>
      <c r="E1266" s="140"/>
      <c r="F1266" s="140"/>
    </row>
    <row r="1267" ht="15" spans="1:6">
      <c r="A1267" s="237" t="s">
        <v>1110</v>
      </c>
      <c r="B1267" s="139"/>
      <c r="C1267" s="139"/>
      <c r="D1267" s="139"/>
      <c r="E1267" s="140"/>
      <c r="F1267" s="140"/>
    </row>
    <row r="1268" ht="15" spans="1:6">
      <c r="A1268" s="237" t="s">
        <v>1111</v>
      </c>
      <c r="B1268" s="139"/>
      <c r="C1268" s="139"/>
      <c r="D1268" s="139"/>
      <c r="E1268" s="140"/>
      <c r="F1268" s="140"/>
    </row>
    <row r="1269" ht="15" spans="1:6">
      <c r="A1269" s="237" t="s">
        <v>1112</v>
      </c>
      <c r="B1269" s="139">
        <v>0</v>
      </c>
      <c r="C1269" s="139">
        <v>0</v>
      </c>
      <c r="D1269" s="139">
        <f>SUM(D1270:D1281)</f>
        <v>43</v>
      </c>
      <c r="E1269" s="140">
        <v>0</v>
      </c>
      <c r="F1269" s="140">
        <v>0</v>
      </c>
    </row>
    <row r="1270" ht="15" spans="1:6">
      <c r="A1270" s="237" t="s">
        <v>1113</v>
      </c>
      <c r="B1270" s="139"/>
      <c r="C1270" s="139"/>
      <c r="D1270" s="139"/>
      <c r="E1270" s="140"/>
      <c r="F1270" s="140"/>
    </row>
    <row r="1271" ht="15" spans="1:6">
      <c r="A1271" s="237" t="s">
        <v>1114</v>
      </c>
      <c r="B1271" s="139"/>
      <c r="C1271" s="139"/>
      <c r="D1271" s="139"/>
      <c r="E1271" s="140"/>
      <c r="F1271" s="140"/>
    </row>
    <row r="1272" ht="15" spans="1:6">
      <c r="A1272" s="237" t="s">
        <v>1115</v>
      </c>
      <c r="B1272" s="139"/>
      <c r="C1272" s="139"/>
      <c r="D1272" s="139"/>
      <c r="E1272" s="140"/>
      <c r="F1272" s="140"/>
    </row>
    <row r="1273" ht="15" spans="1:6">
      <c r="A1273" s="237" t="s">
        <v>1116</v>
      </c>
      <c r="B1273" s="139"/>
      <c r="C1273" s="139"/>
      <c r="D1273" s="139"/>
      <c r="E1273" s="140"/>
      <c r="F1273" s="140"/>
    </row>
    <row r="1274" ht="15" spans="1:6">
      <c r="A1274" s="237" t="s">
        <v>1117</v>
      </c>
      <c r="B1274" s="139"/>
      <c r="C1274" s="139"/>
      <c r="D1274" s="139"/>
      <c r="E1274" s="140"/>
      <c r="F1274" s="140"/>
    </row>
    <row r="1275" ht="15" spans="1:6">
      <c r="A1275" s="237" t="s">
        <v>1118</v>
      </c>
      <c r="B1275" s="139"/>
      <c r="C1275" s="139"/>
      <c r="D1275" s="139"/>
      <c r="E1275" s="140"/>
      <c r="F1275" s="140"/>
    </row>
    <row r="1276" ht="15" spans="1:6">
      <c r="A1276" s="237" t="s">
        <v>1119</v>
      </c>
      <c r="B1276" s="139"/>
      <c r="C1276" s="139"/>
      <c r="D1276" s="139"/>
      <c r="E1276" s="140"/>
      <c r="F1276" s="140"/>
    </row>
    <row r="1277" ht="15" spans="1:6">
      <c r="A1277" s="237" t="s">
        <v>1120</v>
      </c>
      <c r="B1277" s="139"/>
      <c r="C1277" s="139"/>
      <c r="D1277" s="139"/>
      <c r="E1277" s="140"/>
      <c r="F1277" s="140"/>
    </row>
    <row r="1278" ht="15" spans="1:6">
      <c r="A1278" s="237" t="s">
        <v>1121</v>
      </c>
      <c r="B1278" s="139"/>
      <c r="C1278" s="139"/>
      <c r="D1278" s="139"/>
      <c r="E1278" s="140"/>
      <c r="F1278" s="140"/>
    </row>
    <row r="1279" ht="15" spans="1:6">
      <c r="A1279" s="237" t="s">
        <v>1122</v>
      </c>
      <c r="B1279" s="139"/>
      <c r="C1279" s="139"/>
      <c r="D1279" s="139"/>
      <c r="E1279" s="140"/>
      <c r="F1279" s="140"/>
    </row>
    <row r="1280" ht="15" spans="1:6">
      <c r="A1280" s="237" t="s">
        <v>1123</v>
      </c>
      <c r="B1280" s="139">
        <v>0</v>
      </c>
      <c r="C1280" s="139">
        <v>0</v>
      </c>
      <c r="D1280" s="139">
        <v>43</v>
      </c>
      <c r="E1280" s="140">
        <v>0</v>
      </c>
      <c r="F1280" s="140">
        <v>0</v>
      </c>
    </row>
    <row r="1281" ht="15" spans="1:6">
      <c r="A1281" s="237" t="s">
        <v>1124</v>
      </c>
      <c r="B1281" s="139"/>
      <c r="C1281" s="139"/>
      <c r="D1281" s="139"/>
      <c r="E1281" s="140"/>
      <c r="F1281" s="140"/>
    </row>
    <row r="1282" ht="14.25" spans="1:6">
      <c r="A1282" s="236" t="s">
        <v>1125</v>
      </c>
      <c r="B1282" s="150">
        <f>SUM(B1283,B1295,B1301,B1307,B1315,B1328,B1332,B1338)</f>
        <v>1059</v>
      </c>
      <c r="C1282" s="150">
        <f>SUM(C1283,C1295,C1301,C1307,C1315,C1328,C1332,C1338)</f>
        <v>1200</v>
      </c>
      <c r="D1282" s="150">
        <f>SUM(D1283,D1295,D1301,D1307,D1315,D1328,D1332,D1338)</f>
        <v>838</v>
      </c>
      <c r="E1282" s="151">
        <f>D1282/C1282</f>
        <v>0.698333333333333</v>
      </c>
      <c r="F1282" s="151">
        <v>0.990498812351544</v>
      </c>
    </row>
    <row r="1283" ht="15" spans="1:6">
      <c r="A1283" s="237" t="s">
        <v>1126</v>
      </c>
      <c r="B1283" s="139">
        <f>SUM(B1284:B1294)</f>
        <v>606</v>
      </c>
      <c r="C1283" s="139">
        <f>SUM(C1284:C1294)</f>
        <v>606</v>
      </c>
      <c r="D1283" s="139">
        <f>SUM(D1284:D1294)</f>
        <v>248</v>
      </c>
      <c r="E1283" s="140">
        <f>D1283/C1283</f>
        <v>0.409240924092409</v>
      </c>
      <c r="F1283" s="140">
        <v>1.0495867768595</v>
      </c>
    </row>
    <row r="1284" ht="15" spans="1:6">
      <c r="A1284" s="237" t="s">
        <v>136</v>
      </c>
      <c r="B1284" s="139">
        <v>260</v>
      </c>
      <c r="C1284" s="139">
        <v>260</v>
      </c>
      <c r="D1284" s="139">
        <v>97</v>
      </c>
      <c r="E1284" s="140">
        <f>D1284/C1284</f>
        <v>0.373076923076923</v>
      </c>
      <c r="F1284" s="140">
        <v>6.46153846153846</v>
      </c>
    </row>
    <row r="1285" ht="15" spans="1:6">
      <c r="A1285" s="237" t="s">
        <v>137</v>
      </c>
      <c r="B1285" s="139">
        <v>21</v>
      </c>
      <c r="C1285" s="139">
        <v>21</v>
      </c>
      <c r="D1285" s="139">
        <v>5</v>
      </c>
      <c r="E1285" s="140">
        <f>D1285/C1285</f>
        <v>0.238095238095238</v>
      </c>
      <c r="F1285" s="140">
        <v>-0.814814814814815</v>
      </c>
    </row>
    <row r="1286" ht="15" spans="1:6">
      <c r="A1286" s="237" t="s">
        <v>138</v>
      </c>
      <c r="B1286" s="139"/>
      <c r="C1286" s="139"/>
      <c r="D1286" s="139"/>
      <c r="E1286" s="140"/>
      <c r="F1286" s="140"/>
    </row>
    <row r="1287" ht="15" spans="1:6">
      <c r="A1287" s="237" t="s">
        <v>1127</v>
      </c>
      <c r="B1287" s="139">
        <v>0</v>
      </c>
      <c r="C1287" s="139">
        <v>0</v>
      </c>
      <c r="D1287" s="139">
        <v>4</v>
      </c>
      <c r="E1287" s="140">
        <v>0</v>
      </c>
      <c r="F1287" s="140">
        <v>0</v>
      </c>
    </row>
    <row r="1288" ht="15" spans="1:6">
      <c r="A1288" s="237" t="s">
        <v>1128</v>
      </c>
      <c r="B1288" s="139"/>
      <c r="C1288" s="139"/>
      <c r="D1288" s="139"/>
      <c r="E1288" s="140"/>
      <c r="F1288" s="140"/>
    </row>
    <row r="1289" ht="15" spans="1:6">
      <c r="A1289" s="237" t="s">
        <v>1129</v>
      </c>
      <c r="B1289" s="139">
        <v>0</v>
      </c>
      <c r="C1289" s="139">
        <v>0</v>
      </c>
      <c r="D1289" s="139">
        <v>51</v>
      </c>
      <c r="E1289" s="140">
        <v>0</v>
      </c>
      <c r="F1289" s="140">
        <v>-0.163934426229508</v>
      </c>
    </row>
    <row r="1290" ht="15" spans="1:6">
      <c r="A1290" s="237" t="s">
        <v>1130</v>
      </c>
      <c r="B1290" s="139">
        <v>200</v>
      </c>
      <c r="C1290" s="139">
        <v>200</v>
      </c>
      <c r="D1290" s="139">
        <v>0</v>
      </c>
      <c r="E1290" s="140">
        <v>0</v>
      </c>
      <c r="F1290" s="140">
        <v>0</v>
      </c>
    </row>
    <row r="1291" ht="15" spans="1:6">
      <c r="A1291" s="237" t="s">
        <v>1131</v>
      </c>
      <c r="B1291" s="139">
        <v>105</v>
      </c>
      <c r="C1291" s="139">
        <v>105</v>
      </c>
      <c r="D1291" s="139">
        <v>0</v>
      </c>
      <c r="E1291" s="140">
        <v>0</v>
      </c>
      <c r="F1291" s="140">
        <v>0</v>
      </c>
    </row>
    <row r="1292" ht="15" spans="1:6">
      <c r="A1292" s="237" t="s">
        <v>1132</v>
      </c>
      <c r="B1292" s="139">
        <v>20</v>
      </c>
      <c r="C1292" s="139">
        <v>20</v>
      </c>
      <c r="D1292" s="139">
        <v>58</v>
      </c>
      <c r="E1292" s="140">
        <f>D1292/C1292</f>
        <v>2.9</v>
      </c>
      <c r="F1292" s="140">
        <v>0</v>
      </c>
    </row>
    <row r="1293" ht="15" spans="1:6">
      <c r="A1293" s="237" t="s">
        <v>145</v>
      </c>
      <c r="B1293" s="139"/>
      <c r="C1293" s="139"/>
      <c r="D1293" s="139"/>
      <c r="E1293" s="140"/>
      <c r="F1293" s="140"/>
    </row>
    <row r="1294" ht="15" spans="1:6">
      <c r="A1294" s="237" t="s">
        <v>1133</v>
      </c>
      <c r="B1294" s="139">
        <v>0</v>
      </c>
      <c r="C1294" s="139">
        <v>0</v>
      </c>
      <c r="D1294" s="139">
        <v>33</v>
      </c>
      <c r="E1294" s="140">
        <v>0</v>
      </c>
      <c r="F1294" s="140">
        <v>0.65</v>
      </c>
    </row>
    <row r="1295" ht="15" spans="1:6">
      <c r="A1295" s="237" t="s">
        <v>1134</v>
      </c>
      <c r="B1295" s="139">
        <f>SUM(B1296:B1300)</f>
        <v>403</v>
      </c>
      <c r="C1295" s="139">
        <f>SUM(C1296:C1300)</f>
        <v>403</v>
      </c>
      <c r="D1295" s="139">
        <f>SUM(D1296:D1300)</f>
        <v>260</v>
      </c>
      <c r="E1295" s="140">
        <f>D1295/C1295</f>
        <v>0.645161290322581</v>
      </c>
      <c r="F1295" s="140">
        <v>4.2</v>
      </c>
    </row>
    <row r="1296" ht="15" spans="1:6">
      <c r="A1296" s="237" t="s">
        <v>136</v>
      </c>
      <c r="B1296" s="139">
        <v>0</v>
      </c>
      <c r="C1296" s="139">
        <v>0</v>
      </c>
      <c r="D1296" s="139">
        <v>93</v>
      </c>
      <c r="E1296" s="140">
        <v>0</v>
      </c>
      <c r="F1296" s="140">
        <v>17.6</v>
      </c>
    </row>
    <row r="1297" ht="15" spans="1:6">
      <c r="A1297" s="237" t="s">
        <v>137</v>
      </c>
      <c r="B1297" s="139">
        <v>127</v>
      </c>
      <c r="C1297" s="139">
        <v>127</v>
      </c>
      <c r="D1297" s="139">
        <v>50</v>
      </c>
      <c r="E1297" s="140">
        <f>D1297/C1297</f>
        <v>0.393700787401575</v>
      </c>
      <c r="F1297" s="140">
        <v>1.63157894736842</v>
      </c>
    </row>
    <row r="1298" ht="15" spans="1:6">
      <c r="A1298" s="237" t="s">
        <v>138</v>
      </c>
      <c r="B1298" s="139"/>
      <c r="C1298" s="139"/>
      <c r="D1298" s="139"/>
      <c r="E1298" s="140"/>
      <c r="F1298" s="140"/>
    </row>
    <row r="1299" ht="15" spans="1:6">
      <c r="A1299" s="237" t="s">
        <v>1135</v>
      </c>
      <c r="B1299" s="139">
        <v>207</v>
      </c>
      <c r="C1299" s="139">
        <v>207</v>
      </c>
      <c r="D1299" s="139">
        <v>91</v>
      </c>
      <c r="E1299" s="140">
        <f>D1299/C1299</f>
        <v>0.439613526570048</v>
      </c>
      <c r="F1299" s="140">
        <v>2.5</v>
      </c>
    </row>
    <row r="1300" ht="15" spans="1:6">
      <c r="A1300" s="237" t="s">
        <v>1136</v>
      </c>
      <c r="B1300" s="139">
        <v>69</v>
      </c>
      <c r="C1300" s="139">
        <v>69</v>
      </c>
      <c r="D1300" s="139">
        <v>26</v>
      </c>
      <c r="E1300" s="140">
        <f>D1300/C1300</f>
        <v>0.376811594202899</v>
      </c>
      <c r="F1300" s="140">
        <v>0</v>
      </c>
    </row>
    <row r="1301" ht="15" spans="1:6">
      <c r="A1301" s="237" t="s">
        <v>1137</v>
      </c>
      <c r="B1301" s="139"/>
      <c r="C1301" s="139"/>
      <c r="D1301" s="139"/>
      <c r="E1301" s="140"/>
      <c r="F1301" s="140"/>
    </row>
    <row r="1302" ht="15" spans="1:6">
      <c r="A1302" s="237" t="s">
        <v>136</v>
      </c>
      <c r="B1302" s="139"/>
      <c r="C1302" s="139"/>
      <c r="D1302" s="139"/>
      <c r="E1302" s="140"/>
      <c r="F1302" s="140"/>
    </row>
    <row r="1303" ht="15" spans="1:6">
      <c r="A1303" s="237" t="s">
        <v>137</v>
      </c>
      <c r="B1303" s="139"/>
      <c r="C1303" s="139"/>
      <c r="D1303" s="139"/>
      <c r="E1303" s="140"/>
      <c r="F1303" s="140"/>
    </row>
    <row r="1304" ht="15" spans="1:6">
      <c r="A1304" s="237" t="s">
        <v>138</v>
      </c>
      <c r="B1304" s="139"/>
      <c r="C1304" s="139"/>
      <c r="D1304" s="139"/>
      <c r="E1304" s="140"/>
      <c r="F1304" s="140"/>
    </row>
    <row r="1305" ht="15" spans="1:6">
      <c r="A1305" s="237" t="s">
        <v>1138</v>
      </c>
      <c r="B1305" s="139"/>
      <c r="C1305" s="139"/>
      <c r="D1305" s="139"/>
      <c r="E1305" s="140"/>
      <c r="F1305" s="140"/>
    </row>
    <row r="1306" ht="15" spans="1:6">
      <c r="A1306" s="237" t="s">
        <v>1139</v>
      </c>
      <c r="B1306" s="139"/>
      <c r="C1306" s="139"/>
      <c r="D1306" s="139"/>
      <c r="E1306" s="140"/>
      <c r="F1306" s="140"/>
    </row>
    <row r="1307" ht="15" spans="1:6">
      <c r="A1307" s="237" t="s">
        <v>1140</v>
      </c>
      <c r="B1307" s="139"/>
      <c r="C1307" s="139"/>
      <c r="D1307" s="139"/>
      <c r="E1307" s="140"/>
      <c r="F1307" s="140"/>
    </row>
    <row r="1308" ht="15" spans="1:6">
      <c r="A1308" s="237" t="s">
        <v>136</v>
      </c>
      <c r="B1308" s="139"/>
      <c r="C1308" s="139"/>
      <c r="D1308" s="139"/>
      <c r="E1308" s="140"/>
      <c r="F1308" s="140"/>
    </row>
    <row r="1309" ht="15" spans="1:6">
      <c r="A1309" s="237" t="s">
        <v>137</v>
      </c>
      <c r="B1309" s="139"/>
      <c r="C1309" s="139"/>
      <c r="D1309" s="139"/>
      <c r="E1309" s="140"/>
      <c r="F1309" s="140"/>
    </row>
    <row r="1310" ht="15" spans="1:6">
      <c r="A1310" s="237" t="s">
        <v>138</v>
      </c>
      <c r="B1310" s="139"/>
      <c r="C1310" s="139"/>
      <c r="D1310" s="139"/>
      <c r="E1310" s="140"/>
      <c r="F1310" s="140"/>
    </row>
    <row r="1311" ht="15" spans="1:6">
      <c r="A1311" s="237" t="s">
        <v>1141</v>
      </c>
      <c r="B1311" s="139"/>
      <c r="C1311" s="139"/>
      <c r="D1311" s="139"/>
      <c r="E1311" s="140"/>
      <c r="F1311" s="140"/>
    </row>
    <row r="1312" ht="15" spans="1:6">
      <c r="A1312" s="237" t="s">
        <v>1142</v>
      </c>
      <c r="B1312" s="139"/>
      <c r="C1312" s="139"/>
      <c r="D1312" s="139"/>
      <c r="E1312" s="140"/>
      <c r="F1312" s="140"/>
    </row>
    <row r="1313" ht="15" spans="1:6">
      <c r="A1313" s="237" t="s">
        <v>145</v>
      </c>
      <c r="B1313" s="139"/>
      <c r="C1313" s="139"/>
      <c r="D1313" s="139"/>
      <c r="E1313" s="140"/>
      <c r="F1313" s="140"/>
    </row>
    <row r="1314" ht="15" spans="1:6">
      <c r="A1314" s="237" t="s">
        <v>1143</v>
      </c>
      <c r="B1314" s="139"/>
      <c r="C1314" s="139"/>
      <c r="D1314" s="139"/>
      <c r="E1314" s="140"/>
      <c r="F1314" s="140"/>
    </row>
    <row r="1315" ht="15" spans="1:6">
      <c r="A1315" s="237" t="s">
        <v>1144</v>
      </c>
      <c r="B1315" s="139"/>
      <c r="C1315" s="139"/>
      <c r="D1315" s="139"/>
      <c r="E1315" s="140"/>
      <c r="F1315" s="140"/>
    </row>
    <row r="1316" ht="15" spans="1:6">
      <c r="A1316" s="237" t="s">
        <v>136</v>
      </c>
      <c r="B1316" s="139"/>
      <c r="C1316" s="139"/>
      <c r="D1316" s="139"/>
      <c r="E1316" s="140"/>
      <c r="F1316" s="140"/>
    </row>
    <row r="1317" ht="15" spans="1:6">
      <c r="A1317" s="237" t="s">
        <v>137</v>
      </c>
      <c r="B1317" s="139"/>
      <c r="C1317" s="139"/>
      <c r="D1317" s="139"/>
      <c r="E1317" s="140"/>
      <c r="F1317" s="140"/>
    </row>
    <row r="1318" ht="15" spans="1:6">
      <c r="A1318" s="237" t="s">
        <v>138</v>
      </c>
      <c r="B1318" s="139"/>
      <c r="C1318" s="139"/>
      <c r="D1318" s="139"/>
      <c r="E1318" s="140"/>
      <c r="F1318" s="140"/>
    </row>
    <row r="1319" ht="15" spans="1:6">
      <c r="A1319" s="237" t="s">
        <v>1145</v>
      </c>
      <c r="B1319" s="139"/>
      <c r="C1319" s="139"/>
      <c r="D1319" s="139"/>
      <c r="E1319" s="140"/>
      <c r="F1319" s="140"/>
    </row>
    <row r="1320" ht="15" spans="1:6">
      <c r="A1320" s="237" t="s">
        <v>1146</v>
      </c>
      <c r="B1320" s="139"/>
      <c r="C1320" s="139"/>
      <c r="D1320" s="139"/>
      <c r="E1320" s="140"/>
      <c r="F1320" s="140"/>
    </row>
    <row r="1321" ht="15" spans="1:6">
      <c r="A1321" s="237" t="s">
        <v>1147</v>
      </c>
      <c r="B1321" s="139"/>
      <c r="C1321" s="139"/>
      <c r="D1321" s="139"/>
      <c r="E1321" s="140"/>
      <c r="F1321" s="140"/>
    </row>
    <row r="1322" ht="15" spans="1:6">
      <c r="A1322" s="237" t="s">
        <v>1148</v>
      </c>
      <c r="B1322" s="139"/>
      <c r="C1322" s="139"/>
      <c r="D1322" s="139"/>
      <c r="E1322" s="140"/>
      <c r="F1322" s="140"/>
    </row>
    <row r="1323" ht="15" spans="1:6">
      <c r="A1323" s="237" t="s">
        <v>1149</v>
      </c>
      <c r="B1323" s="139"/>
      <c r="C1323" s="139"/>
      <c r="D1323" s="139"/>
      <c r="E1323" s="140"/>
      <c r="F1323" s="140"/>
    </row>
    <row r="1324" ht="15" spans="1:6">
      <c r="A1324" s="237" t="s">
        <v>1150</v>
      </c>
      <c r="B1324" s="139"/>
      <c r="C1324" s="139"/>
      <c r="D1324" s="139"/>
      <c r="E1324" s="140"/>
      <c r="F1324" s="140"/>
    </row>
    <row r="1325" ht="15" spans="1:6">
      <c r="A1325" s="237" t="s">
        <v>1151</v>
      </c>
      <c r="B1325" s="139"/>
      <c r="C1325" s="139"/>
      <c r="D1325" s="139"/>
      <c r="E1325" s="140"/>
      <c r="F1325" s="140"/>
    </row>
    <row r="1326" ht="15" spans="1:6">
      <c r="A1326" s="237" t="s">
        <v>1152</v>
      </c>
      <c r="B1326" s="139"/>
      <c r="C1326" s="139"/>
      <c r="D1326" s="139"/>
      <c r="E1326" s="140"/>
      <c r="F1326" s="140"/>
    </row>
    <row r="1327" ht="15" spans="1:6">
      <c r="A1327" s="237" t="s">
        <v>1153</v>
      </c>
      <c r="B1327" s="139"/>
      <c r="C1327" s="139"/>
      <c r="D1327" s="139"/>
      <c r="E1327" s="140"/>
      <c r="F1327" s="140"/>
    </row>
    <row r="1328" ht="15" spans="1:6">
      <c r="A1328" s="237" t="s">
        <v>1154</v>
      </c>
      <c r="B1328" s="139">
        <v>0</v>
      </c>
      <c r="C1328" s="139">
        <v>0</v>
      </c>
      <c r="D1328" s="139">
        <f>SUM(D1329:D1331)</f>
        <v>80</v>
      </c>
      <c r="E1328" s="140">
        <v>0</v>
      </c>
      <c r="F1328" s="140">
        <v>0.6</v>
      </c>
    </row>
    <row r="1329" ht="15" spans="1:6">
      <c r="A1329" s="237" t="s">
        <v>1155</v>
      </c>
      <c r="B1329" s="139">
        <v>0</v>
      </c>
      <c r="C1329" s="139">
        <v>0</v>
      </c>
      <c r="D1329" s="139">
        <v>80</v>
      </c>
      <c r="E1329" s="140">
        <v>0</v>
      </c>
      <c r="F1329" s="140">
        <v>0.6</v>
      </c>
    </row>
    <row r="1330" ht="15" spans="1:6">
      <c r="A1330" s="237" t="s">
        <v>1156</v>
      </c>
      <c r="B1330" s="139"/>
      <c r="C1330" s="139"/>
      <c r="D1330" s="139"/>
      <c r="E1330" s="140"/>
      <c r="F1330" s="140"/>
    </row>
    <row r="1331" ht="15" spans="1:6">
      <c r="A1331" s="237" t="s">
        <v>1157</v>
      </c>
      <c r="B1331" s="139"/>
      <c r="C1331" s="139"/>
      <c r="D1331" s="139"/>
      <c r="E1331" s="140"/>
      <c r="F1331" s="140"/>
    </row>
    <row r="1332" ht="15" spans="1:6">
      <c r="A1332" s="237" t="s">
        <v>1158</v>
      </c>
      <c r="B1332" s="139">
        <v>50</v>
      </c>
      <c r="C1332" s="139">
        <v>50</v>
      </c>
      <c r="D1332" s="139">
        <v>0</v>
      </c>
      <c r="E1332" s="140">
        <v>0</v>
      </c>
      <c r="F1332" s="140">
        <v>-1</v>
      </c>
    </row>
    <row r="1333" ht="15" spans="1:6">
      <c r="A1333" s="237" t="s">
        <v>1159</v>
      </c>
      <c r="B1333" s="139"/>
      <c r="C1333" s="139"/>
      <c r="D1333" s="139"/>
      <c r="E1333" s="140"/>
      <c r="F1333" s="140">
        <v>-1</v>
      </c>
    </row>
    <row r="1334" ht="15" spans="1:6">
      <c r="A1334" s="237" t="s">
        <v>1160</v>
      </c>
      <c r="B1334" s="139">
        <v>50</v>
      </c>
      <c r="C1334" s="139">
        <v>50</v>
      </c>
      <c r="D1334" s="139">
        <v>0</v>
      </c>
      <c r="E1334" s="140">
        <v>0</v>
      </c>
      <c r="F1334" s="140">
        <v>-1</v>
      </c>
    </row>
    <row r="1335" ht="15" spans="1:6">
      <c r="A1335" s="237" t="s">
        <v>1161</v>
      </c>
      <c r="B1335" s="139"/>
      <c r="C1335" s="139"/>
      <c r="D1335" s="139"/>
      <c r="E1335" s="140"/>
      <c r="F1335" s="140"/>
    </row>
    <row r="1336" ht="15" spans="1:6">
      <c r="A1336" s="237" t="s">
        <v>1162</v>
      </c>
      <c r="B1336" s="139"/>
      <c r="C1336" s="139"/>
      <c r="D1336" s="139"/>
      <c r="E1336" s="140"/>
      <c r="F1336" s="140"/>
    </row>
    <row r="1337" ht="15" spans="1:6">
      <c r="A1337" s="237" t="s">
        <v>1163</v>
      </c>
      <c r="B1337" s="139"/>
      <c r="C1337" s="139"/>
      <c r="D1337" s="139"/>
      <c r="E1337" s="140"/>
      <c r="F1337" s="140"/>
    </row>
    <row r="1338" ht="15" spans="1:6">
      <c r="A1338" s="237" t="s">
        <v>1164</v>
      </c>
      <c r="B1338" s="139">
        <v>0</v>
      </c>
      <c r="C1338" s="139">
        <v>141</v>
      </c>
      <c r="D1338" s="139">
        <v>250</v>
      </c>
      <c r="E1338" s="140">
        <f>D1338/C1338</f>
        <v>1.77304964539007</v>
      </c>
      <c r="F1338" s="140">
        <v>0</v>
      </c>
    </row>
    <row r="1339" ht="15" spans="1:6">
      <c r="A1339" s="238" t="s">
        <v>1165</v>
      </c>
      <c r="B1339" s="150">
        <v>3000</v>
      </c>
      <c r="C1339" s="150">
        <v>0</v>
      </c>
      <c r="D1339" s="139">
        <v>0</v>
      </c>
      <c r="E1339" s="140">
        <v>0</v>
      </c>
      <c r="F1339" s="140">
        <v>0</v>
      </c>
    </row>
    <row r="1340" ht="14.25" spans="1:6">
      <c r="A1340" s="238" t="s">
        <v>1166</v>
      </c>
      <c r="B1340" s="150">
        <f>SUM(B1341,B1342,B1343)</f>
        <v>11000</v>
      </c>
      <c r="C1340" s="150">
        <f>SUM(C1341,C1342,C1343)</f>
        <v>8664</v>
      </c>
      <c r="D1340" s="150">
        <f>SUM(D1341,D1342,D1343)</f>
        <v>8664</v>
      </c>
      <c r="E1340" s="151">
        <f>D1340/C1340</f>
        <v>1</v>
      </c>
      <c r="F1340" s="151">
        <v>0.114484178029328</v>
      </c>
    </row>
    <row r="1341" ht="15" spans="1:6">
      <c r="A1341" s="237" t="s">
        <v>1167</v>
      </c>
      <c r="B1341" s="139"/>
      <c r="C1341" s="139"/>
      <c r="D1341" s="139"/>
      <c r="E1341" s="140"/>
      <c r="F1341" s="140"/>
    </row>
    <row r="1342" ht="15" spans="1:6">
      <c r="A1342" s="237" t="s">
        <v>1168</v>
      </c>
      <c r="B1342" s="139"/>
      <c r="C1342" s="139"/>
      <c r="D1342" s="139"/>
      <c r="E1342" s="140"/>
      <c r="F1342" s="140"/>
    </row>
    <row r="1343" ht="15" spans="1:6">
      <c r="A1343" s="237" t="s">
        <v>1169</v>
      </c>
      <c r="B1343" s="139">
        <f>SUM(B1344:B1347)</f>
        <v>11000</v>
      </c>
      <c r="C1343" s="139">
        <f>SUM(C1344:C1347)</f>
        <v>8664</v>
      </c>
      <c r="D1343" s="139">
        <f>SUM(D1344:D1347)</f>
        <v>8664</v>
      </c>
      <c r="E1343" s="140">
        <f>D1343/C1343</f>
        <v>1</v>
      </c>
      <c r="F1343" s="140">
        <v>0.114484178029328</v>
      </c>
    </row>
    <row r="1344" ht="15" spans="1:6">
      <c r="A1344" s="237" t="s">
        <v>1170</v>
      </c>
      <c r="B1344" s="139">
        <v>11000</v>
      </c>
      <c r="C1344" s="139">
        <v>8664</v>
      </c>
      <c r="D1344" s="139">
        <v>8664</v>
      </c>
      <c r="E1344" s="140">
        <f>D1344/C1344</f>
        <v>1</v>
      </c>
      <c r="F1344" s="140">
        <v>0.114484178029328</v>
      </c>
    </row>
    <row r="1345" ht="15" spans="1:6">
      <c r="A1345" s="237" t="s">
        <v>1171</v>
      </c>
      <c r="B1345" s="139"/>
      <c r="C1345" s="139"/>
      <c r="D1345" s="139"/>
      <c r="E1345" s="140"/>
      <c r="F1345" s="140"/>
    </row>
    <row r="1346" ht="15" spans="1:6">
      <c r="A1346" s="237" t="s">
        <v>1172</v>
      </c>
      <c r="B1346" s="139"/>
      <c r="C1346" s="139"/>
      <c r="D1346" s="139"/>
      <c r="E1346" s="140"/>
      <c r="F1346" s="140"/>
    </row>
    <row r="1347" ht="15" spans="1:6">
      <c r="A1347" s="237" t="s">
        <v>1173</v>
      </c>
      <c r="B1347" s="139"/>
      <c r="C1347" s="139"/>
      <c r="D1347" s="139"/>
      <c r="E1347" s="140"/>
      <c r="F1347" s="140"/>
    </row>
    <row r="1348" ht="14.25" spans="1:6">
      <c r="A1348" s="238" t="s">
        <v>1174</v>
      </c>
      <c r="B1348" s="150"/>
      <c r="C1348" s="150"/>
      <c r="D1348" s="150"/>
      <c r="E1348" s="151"/>
      <c r="F1348" s="151"/>
    </row>
    <row r="1349" ht="15" spans="1:6">
      <c r="A1349" s="237" t="s">
        <v>1175</v>
      </c>
      <c r="B1349" s="139"/>
      <c r="C1349" s="139"/>
      <c r="D1349" s="139"/>
      <c r="E1349" s="140"/>
      <c r="F1349" s="140"/>
    </row>
    <row r="1350" ht="15" spans="1:6">
      <c r="A1350" s="237" t="s">
        <v>1176</v>
      </c>
      <c r="B1350" s="139"/>
      <c r="C1350" s="139"/>
      <c r="D1350" s="139"/>
      <c r="E1350" s="140"/>
      <c r="F1350" s="140"/>
    </row>
    <row r="1351" ht="15" spans="1:6">
      <c r="A1351" s="237" t="s">
        <v>1177</v>
      </c>
      <c r="B1351" s="139"/>
      <c r="C1351" s="139"/>
      <c r="D1351" s="139"/>
      <c r="E1351" s="140"/>
      <c r="F1351" s="140"/>
    </row>
    <row r="1352" ht="15.75" spans="1:6">
      <c r="A1352" s="239" t="s">
        <v>1178</v>
      </c>
      <c r="B1352" s="150">
        <f>SUM(B1353:B1354)</f>
        <v>3541</v>
      </c>
      <c r="C1352" s="150">
        <v>0</v>
      </c>
      <c r="D1352" s="139">
        <v>0</v>
      </c>
      <c r="E1352" s="140">
        <v>0</v>
      </c>
      <c r="F1352" s="140">
        <v>0</v>
      </c>
    </row>
    <row r="1353" ht="15" spans="1:6">
      <c r="A1353" s="237" t="s">
        <v>1179</v>
      </c>
      <c r="B1353" s="139"/>
      <c r="C1353" s="139"/>
      <c r="D1353" s="139"/>
      <c r="E1353" s="140"/>
      <c r="F1353" s="140"/>
    </row>
    <row r="1354" ht="15" spans="1:6">
      <c r="A1354" s="237" t="s">
        <v>1180</v>
      </c>
      <c r="B1354" s="139">
        <v>3541</v>
      </c>
      <c r="C1354" s="139">
        <v>0</v>
      </c>
      <c r="D1354" s="139">
        <v>0</v>
      </c>
      <c r="E1354" s="140">
        <v>0</v>
      </c>
      <c r="F1354" s="140">
        <v>0</v>
      </c>
    </row>
    <row r="1355" ht="14.25" spans="1:6">
      <c r="A1355" s="231" t="s">
        <v>1181</v>
      </c>
      <c r="B1355" s="150">
        <f>B5+B250+B289+B308+B399+B453+B510+B567+B689+B761+B839+B862+B973+B1037+B1104+B1124+B1153+B1163+B1208+B1228+B1282+B1339+B1340+B1348+B1352</f>
        <v>249833</v>
      </c>
      <c r="C1355" s="150">
        <f>C5+C250+C289+C308+C399+C453+C510+C567+C689+C761+C839+C862+C973+C1037+C1104+C1124+C1153+C1163+C1208+C1228+C1282+C1339+C1340+C1348+C1352</f>
        <v>282162</v>
      </c>
      <c r="D1355" s="150">
        <f>D5+D250+D289+D308+D399+D453+D510+D567+D689+D761+D839+D862+D973+D1037+D1104+D1124+D1153+D1163+D1208+D1228+D1282+D1339+D1340+D1348+D1352</f>
        <v>275419</v>
      </c>
      <c r="E1355" s="151">
        <f>D1355/C1355</f>
        <v>0.976102380901751</v>
      </c>
      <c r="F1355" s="151">
        <v>0.0355165732475262</v>
      </c>
    </row>
    <row r="1356" ht="14.25" spans="5:5">
      <c r="E1356" s="240"/>
    </row>
    <row r="1357" ht="14.25" spans="5:5">
      <c r="E1357" s="240"/>
    </row>
    <row r="1358" ht="14.25" spans="5:5">
      <c r="E1358" s="240"/>
    </row>
    <row r="1359" ht="14.25" spans="5:5">
      <c r="E1359" s="240"/>
    </row>
    <row r="1360" ht="14.25" spans="5:5">
      <c r="E1360" s="240"/>
    </row>
    <row r="1361" ht="14.25" spans="5:5">
      <c r="E1361" s="240"/>
    </row>
    <row r="1362" ht="14.25" spans="5:5">
      <c r="E1362" s="240"/>
    </row>
    <row r="1363" ht="14.25" spans="5:5">
      <c r="E1363" s="240"/>
    </row>
    <row r="1364" ht="14.25" spans="5:5">
      <c r="E1364" s="240"/>
    </row>
    <row r="1365" ht="14.25" spans="5:5">
      <c r="E1365" s="240"/>
    </row>
    <row r="1366" ht="14.25" spans="5:5">
      <c r="E1366" s="240"/>
    </row>
    <row r="1367" ht="14.25" spans="5:5">
      <c r="E1367" s="240"/>
    </row>
    <row r="1368" ht="14.25" spans="5:5">
      <c r="E1368" s="240"/>
    </row>
    <row r="1369" ht="14.25" spans="5:5">
      <c r="E1369" s="240"/>
    </row>
    <row r="1370" ht="14.25" spans="5:5">
      <c r="E1370" s="240"/>
    </row>
    <row r="1371" ht="14.25" spans="5:5">
      <c r="E1371" s="240"/>
    </row>
    <row r="1372" ht="14.25" spans="5:5">
      <c r="E1372" s="240"/>
    </row>
    <row r="1373" ht="14.25" spans="5:5">
      <c r="E1373" s="240"/>
    </row>
    <row r="1374" ht="14.25" spans="5:5">
      <c r="E1374" s="240"/>
    </row>
    <row r="1375" ht="14.25" spans="5:5">
      <c r="E1375" s="240"/>
    </row>
    <row r="1376" ht="14.25" spans="5:5">
      <c r="E1376" s="240"/>
    </row>
    <row r="1377" ht="14.25" spans="5:5">
      <c r="E1377" s="240"/>
    </row>
    <row r="1378" ht="14.25" spans="5:5">
      <c r="E1378" s="240"/>
    </row>
    <row r="1379" ht="14.25" spans="5:5">
      <c r="E1379" s="240"/>
    </row>
    <row r="1380" ht="14.25" spans="5:5">
      <c r="E1380" s="240"/>
    </row>
    <row r="1381" ht="14.25" spans="5:5">
      <c r="E1381" s="240"/>
    </row>
    <row r="1382" ht="14.25" spans="5:5">
      <c r="E1382" s="240"/>
    </row>
    <row r="1383" ht="14.25" spans="5:5">
      <c r="E1383" s="240"/>
    </row>
    <row r="1384" ht="14.25" spans="5:5">
      <c r="E1384" s="240"/>
    </row>
    <row r="1385" ht="14.25" spans="5:5">
      <c r="E1385" s="240"/>
    </row>
    <row r="1386" ht="14.25" spans="5:5">
      <c r="E1386" s="240"/>
    </row>
    <row r="1387" ht="14.25" spans="5:5">
      <c r="E1387" s="240"/>
    </row>
    <row r="1388" ht="14.25" spans="5:5">
      <c r="E1388" s="240"/>
    </row>
    <row r="1389" ht="14.25" spans="5:5">
      <c r="E1389" s="240"/>
    </row>
    <row r="1390" ht="14.25" spans="5:5">
      <c r="E1390" s="240"/>
    </row>
    <row r="1391" ht="14.25" spans="5:5">
      <c r="E1391" s="240"/>
    </row>
    <row r="1392" ht="14.25" spans="5:5">
      <c r="E1392" s="240"/>
    </row>
    <row r="1393" ht="14.25" spans="5:5">
      <c r="E1393" s="240"/>
    </row>
    <row r="1394" ht="14.25" spans="5:5">
      <c r="E1394" s="240"/>
    </row>
    <row r="1395" ht="14.25" spans="5:5">
      <c r="E1395" s="240"/>
    </row>
    <row r="1396" ht="14.25" spans="5:5">
      <c r="E1396" s="240"/>
    </row>
    <row r="1397" ht="14.25" spans="5:5">
      <c r="E1397" s="240"/>
    </row>
    <row r="1398" ht="14.25" spans="5:5">
      <c r="E1398" s="240"/>
    </row>
    <row r="1399" ht="14.25" spans="5:5">
      <c r="E1399" s="240"/>
    </row>
    <row r="1400" ht="14.25" spans="5:5">
      <c r="E1400" s="240"/>
    </row>
    <row r="1401" ht="14.25" spans="5:5">
      <c r="E1401" s="240"/>
    </row>
    <row r="1402" ht="14.25" spans="5:5">
      <c r="E1402" s="240"/>
    </row>
    <row r="1403" ht="14.25" spans="5:5">
      <c r="E1403" s="240"/>
    </row>
    <row r="1404" ht="14.25" spans="5:5">
      <c r="E1404" s="240"/>
    </row>
    <row r="1405" ht="14.25" spans="5:5">
      <c r="E1405" s="240"/>
    </row>
    <row r="1406" ht="14.25" spans="5:5">
      <c r="E1406" s="240"/>
    </row>
    <row r="1407" ht="14.25" spans="5:5">
      <c r="E1407" s="240"/>
    </row>
    <row r="1408" ht="14.25" spans="5:5">
      <c r="E1408" s="240"/>
    </row>
    <row r="1409" ht="14.25" spans="5:5">
      <c r="E1409" s="240"/>
    </row>
    <row r="1410" ht="14.25" spans="5:5">
      <c r="E1410" s="240"/>
    </row>
    <row r="1411" ht="14.25" spans="5:5">
      <c r="E1411" s="240"/>
    </row>
    <row r="1412" ht="14.25" spans="5:5">
      <c r="E1412" s="240"/>
    </row>
    <row r="1413" ht="14.25" spans="5:5">
      <c r="E1413" s="240"/>
    </row>
    <row r="1414" ht="14.25" spans="5:5">
      <c r="E1414" s="240"/>
    </row>
    <row r="1415" ht="14.25" spans="5:5">
      <c r="E1415" s="240"/>
    </row>
    <row r="1416" ht="14.25" spans="5:5">
      <c r="E1416" s="240"/>
    </row>
    <row r="1417" ht="14.25" spans="5:5">
      <c r="E1417" s="240"/>
    </row>
    <row r="1418" ht="14.25" spans="5:5">
      <c r="E1418" s="240"/>
    </row>
    <row r="1419" ht="14.25" spans="5:5">
      <c r="E1419" s="240"/>
    </row>
    <row r="1420" ht="14.25" spans="5:5">
      <c r="E1420" s="240"/>
    </row>
    <row r="1421" ht="14.25" spans="5:5">
      <c r="E1421" s="240"/>
    </row>
    <row r="1422" ht="14.25" spans="5:5">
      <c r="E1422" s="240"/>
    </row>
    <row r="1423" ht="14.25" spans="5:5">
      <c r="E1423" s="240"/>
    </row>
    <row r="1424" ht="14.25" spans="5:5">
      <c r="E1424" s="240"/>
    </row>
    <row r="1425" ht="14.25" spans="5:5">
      <c r="E1425" s="240"/>
    </row>
    <row r="1426" ht="14.25" spans="5:5">
      <c r="E1426" s="240"/>
    </row>
    <row r="1427" ht="14.25" spans="5:5">
      <c r="E1427" s="240"/>
    </row>
    <row r="1428" ht="14.25" spans="5:5">
      <c r="E1428" s="240"/>
    </row>
    <row r="1429" ht="14.25" spans="5:5">
      <c r="E1429" s="240"/>
    </row>
    <row r="1430" ht="14.25" spans="5:5">
      <c r="E1430" s="240"/>
    </row>
    <row r="1431" ht="14.25" spans="5:5">
      <c r="E1431" s="240"/>
    </row>
    <row r="1432" ht="14.25" spans="5:5">
      <c r="E1432" s="240"/>
    </row>
    <row r="1433" ht="14.25" spans="5:5">
      <c r="E1433" s="240"/>
    </row>
    <row r="1434" ht="14.25" spans="5:5">
      <c r="E1434" s="240"/>
    </row>
    <row r="1435" ht="14.25" spans="5:5">
      <c r="E1435" s="240"/>
    </row>
    <row r="1436" ht="14.25" spans="5:5">
      <c r="E1436" s="240"/>
    </row>
    <row r="1437" ht="14.25" spans="5:5">
      <c r="E1437" s="240"/>
    </row>
    <row r="1438" ht="14.25" spans="5:5">
      <c r="E1438" s="240"/>
    </row>
    <row r="1439" ht="14.25" spans="5:5">
      <c r="E1439" s="240"/>
    </row>
    <row r="1440" ht="14.25" spans="5:5">
      <c r="E1440" s="240"/>
    </row>
    <row r="1441" ht="14.25" spans="5:5">
      <c r="E1441" s="240"/>
    </row>
    <row r="1442" ht="14.25" spans="5:5">
      <c r="E1442" s="240"/>
    </row>
    <row r="1443" ht="14.25" spans="5:5">
      <c r="E1443" s="240"/>
    </row>
    <row r="1444" ht="14.25" spans="5:5">
      <c r="E1444" s="240"/>
    </row>
  </sheetData>
  <sheetProtection formatCells="0" formatColumns="0" formatRows="0"/>
  <mergeCells count="1">
    <mergeCell ref="A2:F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69"/>
  <sheetViews>
    <sheetView showGridLines="0" topLeftCell="A38" workbookViewId="0">
      <selection activeCell="A1" sqref="A1:F69"/>
    </sheetView>
  </sheetViews>
  <sheetFormatPr defaultColWidth="9" defaultRowHeight="11.25"/>
  <cols>
    <col min="1" max="1" width="38.1666666666667" style="203" customWidth="1"/>
    <col min="2" max="2" width="14.1666666666667" style="128" customWidth="1"/>
    <col min="3" max="3" width="9.16666666666667" style="128" customWidth="1"/>
    <col min="4" max="4" width="12" customWidth="1"/>
    <col min="5" max="5" width="14" style="87" customWidth="1"/>
    <col min="6" max="6" width="16.6666666666667" style="87" customWidth="1"/>
    <col min="7" max="7" width="12" customWidth="1"/>
    <col min="8" max="12" width="8.5" customWidth="1"/>
    <col min="13" max="45" width="12" customWidth="1"/>
  </cols>
  <sheetData>
    <row r="1" ht="15" spans="1:1">
      <c r="A1" s="205" t="s">
        <v>1182</v>
      </c>
    </row>
    <row r="2" ht="20.25" spans="1:45">
      <c r="A2" s="220" t="s">
        <v>1183</v>
      </c>
      <c r="B2" s="130"/>
      <c r="C2" s="130"/>
      <c r="D2" s="130"/>
      <c r="E2" s="131"/>
      <c r="F2" s="13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row>
    <row r="3" ht="20.25" spans="1:45">
      <c r="A3" s="222"/>
      <c r="B3" s="223"/>
      <c r="C3" s="224" t="s">
        <v>42</v>
      </c>
      <c r="E3" s="133"/>
      <c r="F3" s="92" t="s">
        <v>43</v>
      </c>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row>
    <row r="4" ht="15.75" spans="1:45">
      <c r="A4" s="72" t="s">
        <v>91</v>
      </c>
      <c r="B4" s="73" t="s">
        <v>45</v>
      </c>
      <c r="C4" s="73" t="s">
        <v>46</v>
      </c>
      <c r="D4" s="74" t="s">
        <v>47</v>
      </c>
      <c r="E4" s="136" t="s">
        <v>48</v>
      </c>
      <c r="F4" s="94" t="s">
        <v>49</v>
      </c>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30"/>
    </row>
    <row r="5" ht="15.75" spans="1:45">
      <c r="A5" s="226" t="s">
        <v>1184</v>
      </c>
      <c r="B5" s="185">
        <f>SUM(B6:B9)</f>
        <v>34630</v>
      </c>
      <c r="C5" s="185">
        <f>SUM(C6:C9)</f>
        <v>38630</v>
      </c>
      <c r="D5" s="74">
        <v>38630</v>
      </c>
      <c r="E5" s="136">
        <f>D5/C5</f>
        <v>1</v>
      </c>
      <c r="F5" s="94">
        <v>-0.444548291083728</v>
      </c>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row>
    <row r="6" ht="15.75" spans="1:45">
      <c r="A6" s="227" t="s">
        <v>1185</v>
      </c>
      <c r="B6" s="228">
        <v>18050</v>
      </c>
      <c r="C6" s="228">
        <v>20232</v>
      </c>
      <c r="D6" s="144">
        <v>20232</v>
      </c>
      <c r="E6" s="147">
        <f t="shared" ref="E6:E39" si="0">D6/C6</f>
        <v>1</v>
      </c>
      <c r="F6" s="148">
        <v>-0.410231744643638</v>
      </c>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row>
    <row r="7" ht="15" spans="1:6">
      <c r="A7" s="227" t="s">
        <v>1186</v>
      </c>
      <c r="B7" s="228">
        <v>4500</v>
      </c>
      <c r="C7" s="228">
        <v>4812</v>
      </c>
      <c r="D7" s="144">
        <v>4812</v>
      </c>
      <c r="E7" s="147">
        <f t="shared" si="0"/>
        <v>1</v>
      </c>
      <c r="F7" s="148">
        <v>-0.779811476159971</v>
      </c>
    </row>
    <row r="8" ht="15" spans="1:6">
      <c r="A8" s="227" t="s">
        <v>1187</v>
      </c>
      <c r="B8" s="228">
        <v>5710</v>
      </c>
      <c r="C8" s="228">
        <v>5804</v>
      </c>
      <c r="D8" s="144">
        <v>5804</v>
      </c>
      <c r="E8" s="147">
        <f t="shared" si="0"/>
        <v>1</v>
      </c>
      <c r="F8" s="148">
        <v>-0.37778730703259</v>
      </c>
    </row>
    <row r="9" ht="15" spans="1:6">
      <c r="A9" s="227" t="s">
        <v>1188</v>
      </c>
      <c r="B9" s="228">
        <v>6370</v>
      </c>
      <c r="C9" s="228">
        <v>7782</v>
      </c>
      <c r="D9" s="144">
        <v>7782</v>
      </c>
      <c r="E9" s="147">
        <f t="shared" si="0"/>
        <v>1</v>
      </c>
      <c r="F9" s="148">
        <v>0.916748768472906</v>
      </c>
    </row>
    <row r="10" ht="14.25" spans="1:6">
      <c r="A10" s="226" t="s">
        <v>1189</v>
      </c>
      <c r="B10" s="185">
        <f>SUM(B11:B20)</f>
        <v>41640</v>
      </c>
      <c r="C10" s="185">
        <f>SUM(C11:C20)</f>
        <v>44697</v>
      </c>
      <c r="D10" s="229">
        <v>44697</v>
      </c>
      <c r="E10" s="136">
        <f t="shared" si="0"/>
        <v>1</v>
      </c>
      <c r="F10" s="94">
        <v>1.26485938687611</v>
      </c>
    </row>
    <row r="11" ht="15" spans="1:6">
      <c r="A11" s="227" t="s">
        <v>1190</v>
      </c>
      <c r="B11" s="228">
        <v>12120</v>
      </c>
      <c r="C11" s="228">
        <v>13842</v>
      </c>
      <c r="D11" s="144">
        <v>13842</v>
      </c>
      <c r="E11" s="147">
        <f t="shared" si="0"/>
        <v>1</v>
      </c>
      <c r="F11" s="148">
        <v>0.636750620787513</v>
      </c>
    </row>
    <row r="12" ht="15" spans="1:6">
      <c r="A12" s="227" t="s">
        <v>1191</v>
      </c>
      <c r="B12" s="228">
        <v>200</v>
      </c>
      <c r="C12" s="228">
        <v>233</v>
      </c>
      <c r="D12" s="144">
        <v>233</v>
      </c>
      <c r="E12" s="147">
        <f t="shared" si="0"/>
        <v>1</v>
      </c>
      <c r="F12" s="148">
        <v>-0.77378640776699</v>
      </c>
    </row>
    <row r="13" ht="15" spans="1:6">
      <c r="A13" s="227" t="s">
        <v>1192</v>
      </c>
      <c r="B13" s="228">
        <v>140</v>
      </c>
      <c r="C13" s="228">
        <v>154</v>
      </c>
      <c r="D13" s="144">
        <v>154</v>
      </c>
      <c r="E13" s="147">
        <f t="shared" si="0"/>
        <v>1</v>
      </c>
      <c r="F13" s="148">
        <v>-0.714814814814815</v>
      </c>
    </row>
    <row r="14" ht="15" spans="1:6">
      <c r="A14" s="227" t="s">
        <v>1193</v>
      </c>
      <c r="B14" s="228">
        <v>2300</v>
      </c>
      <c r="C14" s="228">
        <v>2344</v>
      </c>
      <c r="D14" s="144">
        <v>2344</v>
      </c>
      <c r="E14" s="147">
        <f t="shared" si="0"/>
        <v>1</v>
      </c>
      <c r="F14" s="148">
        <v>0.0394678492239469</v>
      </c>
    </row>
    <row r="15" ht="15" spans="1:6">
      <c r="A15" s="227" t="s">
        <v>1194</v>
      </c>
      <c r="B15" s="228">
        <v>1160</v>
      </c>
      <c r="C15" s="228">
        <v>1261</v>
      </c>
      <c r="D15" s="144">
        <v>1261</v>
      </c>
      <c r="E15" s="147">
        <f t="shared" si="0"/>
        <v>1</v>
      </c>
      <c r="F15" s="148">
        <v>-0.00394944707740918</v>
      </c>
    </row>
    <row r="16" ht="15" spans="1:6">
      <c r="A16" s="227" t="s">
        <v>1195</v>
      </c>
      <c r="B16" s="228">
        <v>120</v>
      </c>
      <c r="C16" s="228">
        <v>128</v>
      </c>
      <c r="D16" s="144">
        <v>128</v>
      </c>
      <c r="E16" s="147">
        <f t="shared" si="0"/>
        <v>1</v>
      </c>
      <c r="F16" s="148">
        <v>-0.826322930800543</v>
      </c>
    </row>
    <row r="17" ht="15" spans="1:6">
      <c r="A17" s="227" t="s">
        <v>1196</v>
      </c>
      <c r="B17" s="228"/>
      <c r="C17" s="228"/>
      <c r="D17" s="144"/>
      <c r="E17" s="147"/>
      <c r="F17" s="148"/>
    </row>
    <row r="18" ht="15" spans="1:6">
      <c r="A18" s="227" t="s">
        <v>1197</v>
      </c>
      <c r="B18" s="228">
        <v>310</v>
      </c>
      <c r="C18" s="228">
        <v>310</v>
      </c>
      <c r="D18" s="144">
        <v>310</v>
      </c>
      <c r="E18" s="147">
        <f t="shared" si="0"/>
        <v>1</v>
      </c>
      <c r="F18" s="148">
        <v>-0.236453201970443</v>
      </c>
    </row>
    <row r="19" ht="15" spans="1:6">
      <c r="A19" s="227" t="s">
        <v>1198</v>
      </c>
      <c r="B19" s="228">
        <v>1950</v>
      </c>
      <c r="C19" s="228">
        <v>2210</v>
      </c>
      <c r="D19" s="144">
        <v>2210</v>
      </c>
      <c r="E19" s="147">
        <f t="shared" si="0"/>
        <v>1</v>
      </c>
      <c r="F19" s="148">
        <v>0.453947368421053</v>
      </c>
    </row>
    <row r="20" ht="15" spans="1:6">
      <c r="A20" s="227" t="s">
        <v>1199</v>
      </c>
      <c r="B20" s="228">
        <v>23340</v>
      </c>
      <c r="C20" s="228">
        <v>24215</v>
      </c>
      <c r="D20" s="144">
        <v>24215</v>
      </c>
      <c r="E20" s="147">
        <f t="shared" si="0"/>
        <v>1</v>
      </c>
      <c r="F20" s="148">
        <v>5.88121625461779</v>
      </c>
    </row>
    <row r="21" ht="15" spans="1:6">
      <c r="A21" s="226" t="s">
        <v>1200</v>
      </c>
      <c r="B21" s="228"/>
      <c r="C21" s="228"/>
      <c r="D21" s="144"/>
      <c r="E21" s="147"/>
      <c r="F21" s="148"/>
    </row>
    <row r="22" ht="15" spans="1:6">
      <c r="A22" s="227" t="s">
        <v>1201</v>
      </c>
      <c r="B22" s="228"/>
      <c r="C22" s="228"/>
      <c r="D22" s="144"/>
      <c r="E22" s="147"/>
      <c r="F22" s="148"/>
    </row>
    <row r="23" ht="15" spans="1:6">
      <c r="A23" s="227" t="s">
        <v>1202</v>
      </c>
      <c r="B23" s="228"/>
      <c r="C23" s="228"/>
      <c r="D23" s="144"/>
      <c r="E23" s="147"/>
      <c r="F23" s="148"/>
    </row>
    <row r="24" ht="15" spans="1:6">
      <c r="A24" s="227" t="s">
        <v>1203</v>
      </c>
      <c r="B24" s="228"/>
      <c r="C24" s="228"/>
      <c r="D24" s="144"/>
      <c r="E24" s="147"/>
      <c r="F24" s="148"/>
    </row>
    <row r="25" ht="15" spans="1:6">
      <c r="A25" s="227" t="s">
        <v>1204</v>
      </c>
      <c r="B25" s="228"/>
      <c r="C25" s="228"/>
      <c r="D25" s="144"/>
      <c r="E25" s="147"/>
      <c r="F25" s="148"/>
    </row>
    <row r="26" ht="15" spans="1:6">
      <c r="A26" s="227" t="s">
        <v>1205</v>
      </c>
      <c r="B26" s="228"/>
      <c r="C26" s="228"/>
      <c r="D26" s="144"/>
      <c r="E26" s="147"/>
      <c r="F26" s="148"/>
    </row>
    <row r="27" ht="15" spans="1:6">
      <c r="A27" s="227" t="s">
        <v>1206</v>
      </c>
      <c r="B27" s="228"/>
      <c r="C27" s="228"/>
      <c r="D27" s="144"/>
      <c r="E27" s="147"/>
      <c r="F27" s="148"/>
    </row>
    <row r="28" ht="15" spans="1:6">
      <c r="A28" s="227" t="s">
        <v>1207</v>
      </c>
      <c r="B28" s="228"/>
      <c r="C28" s="228"/>
      <c r="D28" s="144"/>
      <c r="E28" s="147"/>
      <c r="F28" s="148"/>
    </row>
    <row r="29" ht="15" spans="1:6">
      <c r="A29" s="226" t="s">
        <v>1208</v>
      </c>
      <c r="B29" s="228"/>
      <c r="C29" s="228"/>
      <c r="D29" s="144"/>
      <c r="E29" s="147"/>
      <c r="F29" s="148"/>
    </row>
    <row r="30" ht="15" spans="1:6">
      <c r="A30" s="227" t="s">
        <v>1201</v>
      </c>
      <c r="B30" s="228"/>
      <c r="C30" s="228"/>
      <c r="D30" s="144"/>
      <c r="E30" s="147"/>
      <c r="F30" s="148"/>
    </row>
    <row r="31" ht="15" spans="1:6">
      <c r="A31" s="227" t="s">
        <v>1202</v>
      </c>
      <c r="B31" s="228"/>
      <c r="C31" s="228"/>
      <c r="D31" s="144"/>
      <c r="E31" s="147"/>
      <c r="F31" s="148"/>
    </row>
    <row r="32" ht="15" spans="1:6">
      <c r="A32" s="227" t="s">
        <v>1203</v>
      </c>
      <c r="B32" s="228"/>
      <c r="C32" s="228"/>
      <c r="D32" s="144"/>
      <c r="E32" s="147"/>
      <c r="F32" s="148"/>
    </row>
    <row r="33" ht="15" spans="1:6">
      <c r="A33" s="227" t="s">
        <v>1205</v>
      </c>
      <c r="B33" s="228"/>
      <c r="C33" s="228"/>
      <c r="D33" s="144"/>
      <c r="E33" s="147"/>
      <c r="F33" s="148"/>
    </row>
    <row r="34" ht="15" spans="1:6">
      <c r="A34" s="227" t="s">
        <v>1206</v>
      </c>
      <c r="B34" s="228"/>
      <c r="C34" s="228"/>
      <c r="D34" s="144"/>
      <c r="E34" s="147"/>
      <c r="F34" s="148"/>
    </row>
    <row r="35" ht="15" spans="1:6">
      <c r="A35" s="227" t="s">
        <v>1207</v>
      </c>
      <c r="B35" s="228"/>
      <c r="C35" s="228"/>
      <c r="D35" s="144"/>
      <c r="E35" s="147"/>
      <c r="F35" s="148"/>
    </row>
    <row r="36" ht="15" spans="1:6">
      <c r="A36" s="226" t="s">
        <v>1209</v>
      </c>
      <c r="B36" s="228">
        <f>SUM(B37:B39)</f>
        <v>44610</v>
      </c>
      <c r="C36" s="228">
        <f>SUM(C37:C39)</f>
        <v>55436</v>
      </c>
      <c r="D36" s="144">
        <v>55436</v>
      </c>
      <c r="E36" s="147">
        <f t="shared" si="0"/>
        <v>1</v>
      </c>
      <c r="F36" s="148">
        <v>0.810273323972178</v>
      </c>
    </row>
    <row r="37" ht="15" spans="1:6">
      <c r="A37" s="227" t="s">
        <v>1210</v>
      </c>
      <c r="B37" s="228">
        <v>33800</v>
      </c>
      <c r="C37" s="228">
        <v>43887</v>
      </c>
      <c r="D37" s="144">
        <v>43887</v>
      </c>
      <c r="E37" s="147">
        <f t="shared" si="0"/>
        <v>1</v>
      </c>
      <c r="F37" s="148">
        <v>1.03680326727619</v>
      </c>
    </row>
    <row r="38" ht="15" spans="1:6">
      <c r="A38" s="227" t="s">
        <v>1211</v>
      </c>
      <c r="B38" s="228">
        <v>10600</v>
      </c>
      <c r="C38" s="228">
        <v>11180</v>
      </c>
      <c r="D38" s="144">
        <v>11180</v>
      </c>
      <c r="E38" s="147">
        <f t="shared" si="0"/>
        <v>1</v>
      </c>
      <c r="F38" s="148">
        <v>0.233314947600662</v>
      </c>
    </row>
    <row r="39" ht="15" spans="1:6">
      <c r="A39" s="227" t="s">
        <v>1212</v>
      </c>
      <c r="B39" s="228">
        <v>210</v>
      </c>
      <c r="C39" s="228">
        <v>369</v>
      </c>
      <c r="D39" s="144">
        <v>369</v>
      </c>
      <c r="E39" s="147">
        <f t="shared" si="0"/>
        <v>1</v>
      </c>
      <c r="F39" s="148">
        <v>32.5454545454545</v>
      </c>
    </row>
    <row r="40" ht="15" spans="1:6">
      <c r="A40" s="226" t="s">
        <v>1213</v>
      </c>
      <c r="B40" s="228"/>
      <c r="C40" s="228"/>
      <c r="D40" s="144"/>
      <c r="E40" s="147"/>
      <c r="F40" s="148"/>
    </row>
    <row r="41" ht="15" spans="1:6">
      <c r="A41" s="227" t="s">
        <v>1214</v>
      </c>
      <c r="B41" s="228"/>
      <c r="C41" s="228"/>
      <c r="D41" s="144"/>
      <c r="E41" s="147"/>
      <c r="F41" s="148"/>
    </row>
    <row r="42" ht="15" spans="1:6">
      <c r="A42" s="227" t="s">
        <v>1215</v>
      </c>
      <c r="B42" s="228"/>
      <c r="C42" s="228"/>
      <c r="D42" s="144"/>
      <c r="E42" s="147"/>
      <c r="F42" s="148"/>
    </row>
    <row r="43" ht="15" spans="1:6">
      <c r="A43" s="226" t="s">
        <v>1216</v>
      </c>
      <c r="B43" s="228"/>
      <c r="C43" s="228"/>
      <c r="D43" s="144"/>
      <c r="E43" s="147"/>
      <c r="F43" s="148"/>
    </row>
    <row r="44" ht="15" spans="1:6">
      <c r="A44" s="227" t="s">
        <v>1217</v>
      </c>
      <c r="B44" s="228"/>
      <c r="C44" s="228"/>
      <c r="D44" s="144"/>
      <c r="E44" s="147"/>
      <c r="F44" s="148"/>
    </row>
    <row r="45" ht="15" spans="1:6">
      <c r="A45" s="227" t="s">
        <v>1218</v>
      </c>
      <c r="B45" s="228"/>
      <c r="C45" s="228"/>
      <c r="D45" s="144"/>
      <c r="E45" s="147"/>
      <c r="F45" s="148"/>
    </row>
    <row r="46" ht="15" spans="1:6">
      <c r="A46" s="227" t="s">
        <v>1219</v>
      </c>
      <c r="B46" s="228"/>
      <c r="C46" s="228"/>
      <c r="D46" s="144"/>
      <c r="E46" s="147"/>
      <c r="F46" s="148"/>
    </row>
    <row r="47" ht="15" spans="1:6">
      <c r="A47" s="226" t="s">
        <v>1220</v>
      </c>
      <c r="B47" s="228"/>
      <c r="C47" s="228"/>
      <c r="D47" s="144"/>
      <c r="E47" s="147"/>
      <c r="F47" s="148"/>
    </row>
    <row r="48" ht="15" spans="1:6">
      <c r="A48" s="227" t="s">
        <v>1221</v>
      </c>
      <c r="B48" s="228"/>
      <c r="C48" s="228"/>
      <c r="D48" s="144"/>
      <c r="E48" s="147"/>
      <c r="F48" s="148"/>
    </row>
    <row r="49" ht="15" spans="1:6">
      <c r="A49" s="227" t="s">
        <v>1222</v>
      </c>
      <c r="B49" s="228"/>
      <c r="C49" s="228"/>
      <c r="D49" s="144"/>
      <c r="E49" s="147"/>
      <c r="F49" s="148"/>
    </row>
    <row r="50" ht="15" spans="1:6">
      <c r="A50" s="226" t="s">
        <v>1223</v>
      </c>
      <c r="B50" s="228">
        <f>SUM(B51:B55)</f>
        <v>10153</v>
      </c>
      <c r="C50" s="228">
        <f>SUM(C51:C55)</f>
        <v>10143</v>
      </c>
      <c r="D50" s="144">
        <v>10143</v>
      </c>
      <c r="E50" s="147">
        <f t="shared" ref="E50:E55" si="1">D50/C50</f>
        <v>1</v>
      </c>
      <c r="F50" s="148">
        <v>-0.676438688273574</v>
      </c>
    </row>
    <row r="51" ht="15" spans="1:6">
      <c r="A51" s="227" t="s">
        <v>1224</v>
      </c>
      <c r="B51" s="228">
        <v>8100</v>
      </c>
      <c r="C51" s="228">
        <v>7929</v>
      </c>
      <c r="D51" s="144">
        <v>7929</v>
      </c>
      <c r="E51" s="147">
        <f t="shared" si="1"/>
        <v>1</v>
      </c>
      <c r="F51" s="148">
        <v>-0.0476819601249099</v>
      </c>
    </row>
    <row r="52" ht="15" spans="1:6">
      <c r="A52" s="227" t="s">
        <v>1225</v>
      </c>
      <c r="B52" s="228">
        <v>290</v>
      </c>
      <c r="C52" s="228">
        <v>281</v>
      </c>
      <c r="D52" s="144">
        <v>281</v>
      </c>
      <c r="E52" s="147">
        <f t="shared" si="1"/>
        <v>1</v>
      </c>
      <c r="F52" s="148">
        <v>0</v>
      </c>
    </row>
    <row r="53" ht="15" spans="1:6">
      <c r="A53" s="227" t="s">
        <v>1226</v>
      </c>
      <c r="B53" s="228">
        <v>260</v>
      </c>
      <c r="C53" s="228">
        <v>292</v>
      </c>
      <c r="D53" s="144">
        <v>292</v>
      </c>
      <c r="E53" s="147">
        <f t="shared" si="1"/>
        <v>1</v>
      </c>
      <c r="F53" s="148">
        <v>0</v>
      </c>
    </row>
    <row r="54" ht="15" spans="1:6">
      <c r="A54" s="227" t="s">
        <v>1227</v>
      </c>
      <c r="B54" s="228">
        <v>3</v>
      </c>
      <c r="C54" s="228">
        <v>2</v>
      </c>
      <c r="D54" s="144">
        <v>2</v>
      </c>
      <c r="E54" s="147">
        <f t="shared" si="1"/>
        <v>1</v>
      </c>
      <c r="F54" s="148">
        <v>-0.999867654843833</v>
      </c>
    </row>
    <row r="55" ht="15" spans="1:6">
      <c r="A55" s="227" t="s">
        <v>1228</v>
      </c>
      <c r="B55" s="228">
        <v>1500</v>
      </c>
      <c r="C55" s="228">
        <v>1639</v>
      </c>
      <c r="D55" s="144">
        <v>1639</v>
      </c>
      <c r="E55" s="147">
        <f t="shared" si="1"/>
        <v>1</v>
      </c>
      <c r="F55" s="148">
        <v>-0.792793931731985</v>
      </c>
    </row>
    <row r="56" ht="15" spans="1:6">
      <c r="A56" s="226" t="s">
        <v>1229</v>
      </c>
      <c r="B56" s="228"/>
      <c r="C56" s="228"/>
      <c r="D56" s="144"/>
      <c r="E56" s="147"/>
      <c r="F56" s="148"/>
    </row>
    <row r="57" ht="15" spans="1:6">
      <c r="A57" s="227" t="s">
        <v>1230</v>
      </c>
      <c r="B57" s="228"/>
      <c r="C57" s="228"/>
      <c r="D57" s="144"/>
      <c r="E57" s="147"/>
      <c r="F57" s="148"/>
    </row>
    <row r="58" ht="15" spans="1:6">
      <c r="A58" s="226" t="s">
        <v>1231</v>
      </c>
      <c r="B58" s="228"/>
      <c r="C58" s="228"/>
      <c r="D58" s="144"/>
      <c r="E58" s="147"/>
      <c r="F58" s="148"/>
    </row>
    <row r="59" ht="15" spans="1:6">
      <c r="A59" s="227" t="s">
        <v>1232</v>
      </c>
      <c r="B59" s="228"/>
      <c r="C59" s="228"/>
      <c r="D59" s="144"/>
      <c r="E59" s="147"/>
      <c r="F59" s="148"/>
    </row>
    <row r="60" ht="15" spans="1:6">
      <c r="A60" s="227" t="s">
        <v>1233</v>
      </c>
      <c r="B60" s="228"/>
      <c r="C60" s="228"/>
      <c r="D60" s="144"/>
      <c r="E60" s="147"/>
      <c r="F60" s="148"/>
    </row>
    <row r="61" ht="15" spans="1:6">
      <c r="A61" s="227" t="s">
        <v>1234</v>
      </c>
      <c r="B61" s="228"/>
      <c r="C61" s="228"/>
      <c r="D61" s="144"/>
      <c r="E61" s="147"/>
      <c r="F61" s="148"/>
    </row>
    <row r="62" ht="15" spans="1:6">
      <c r="A62" s="227" t="s">
        <v>1235</v>
      </c>
      <c r="B62" s="228"/>
      <c r="C62" s="228"/>
      <c r="D62" s="144"/>
      <c r="E62" s="147"/>
      <c r="F62" s="148"/>
    </row>
    <row r="63" ht="15" spans="1:6">
      <c r="A63" s="226" t="s">
        <v>1236</v>
      </c>
      <c r="B63" s="228"/>
      <c r="C63" s="228"/>
      <c r="D63" s="144"/>
      <c r="E63" s="147"/>
      <c r="F63" s="148"/>
    </row>
    <row r="64" ht="15" spans="1:6">
      <c r="A64" s="227" t="s">
        <v>1237</v>
      </c>
      <c r="B64" s="228"/>
      <c r="C64" s="228"/>
      <c r="D64" s="144"/>
      <c r="E64" s="147"/>
      <c r="F64" s="148"/>
    </row>
    <row r="65" ht="15" spans="1:6">
      <c r="A65" s="227" t="s">
        <v>1238</v>
      </c>
      <c r="B65" s="228"/>
      <c r="C65" s="228"/>
      <c r="D65" s="144"/>
      <c r="E65" s="147"/>
      <c r="F65" s="148"/>
    </row>
    <row r="66" ht="27" spans="1:6">
      <c r="A66" s="227" t="s">
        <v>1239</v>
      </c>
      <c r="B66" s="228"/>
      <c r="C66" s="228"/>
      <c r="D66" s="144"/>
      <c r="E66" s="147"/>
      <c r="F66" s="148"/>
    </row>
    <row r="67" ht="15" spans="1:6">
      <c r="A67" s="227" t="s">
        <v>1240</v>
      </c>
      <c r="B67" s="228"/>
      <c r="C67" s="228"/>
      <c r="D67" s="144"/>
      <c r="E67" s="147"/>
      <c r="F67" s="148"/>
    </row>
    <row r="68" ht="15" spans="1:6">
      <c r="A68" s="226" t="s">
        <v>1241</v>
      </c>
      <c r="B68" s="228"/>
      <c r="C68" s="228"/>
      <c r="D68" s="144"/>
      <c r="E68" s="147"/>
      <c r="F68" s="148"/>
    </row>
    <row r="69" ht="15" spans="1:6">
      <c r="A69" s="231" t="s">
        <v>1181</v>
      </c>
      <c r="B69" s="139">
        <f>B58+B56+B50+B47+B43+B40+B36+B29+B21+B10+B5+B63+B68</f>
        <v>131033</v>
      </c>
      <c r="C69" s="139">
        <f>C58+C56+C50+C47+C43+C40+C36+C29+C21+C10+C5+C63+C68</f>
        <v>148906</v>
      </c>
      <c r="D69" s="139">
        <f>D58+D56+D50+D47+D43+D40+D36+D29+D21+D10+D5+D63+D68</f>
        <v>148906</v>
      </c>
      <c r="E69" s="147">
        <f>D69/C69</f>
        <v>1</v>
      </c>
      <c r="F69" s="148">
        <v>-0.0155170475957501</v>
      </c>
    </row>
  </sheetData>
  <sheetProtection formatCells="0" formatColumns="0" formatRows="0"/>
  <mergeCells count="1">
    <mergeCell ref="A2:F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64"/>
  <sheetViews>
    <sheetView showGridLines="0" topLeftCell="A18" workbookViewId="0">
      <selection activeCell="A20" sqref="A20"/>
    </sheetView>
  </sheetViews>
  <sheetFormatPr defaultColWidth="9" defaultRowHeight="11.25"/>
  <cols>
    <col min="1" max="1" width="59" style="203" customWidth="1"/>
    <col min="2" max="2" width="14.1666666666667" style="204" customWidth="1"/>
    <col min="3" max="4" width="13.5" style="204" customWidth="1"/>
    <col min="5" max="5" width="14" style="204" customWidth="1"/>
    <col min="6" max="6" width="16.6666666666667" style="204" customWidth="1"/>
    <col min="7" max="8" width="12" customWidth="1"/>
    <col min="9" max="9" width="7.5" customWidth="1"/>
    <col min="10" max="10" width="1" customWidth="1"/>
    <col min="11" max="11" width="13.5" customWidth="1"/>
    <col min="12" max="12" width="7.83333333333333" customWidth="1"/>
  </cols>
  <sheetData>
    <row r="1" ht="15" spans="1:1">
      <c r="A1" s="205" t="s">
        <v>1242</v>
      </c>
    </row>
    <row r="2" ht="20.25" spans="1:255">
      <c r="A2" s="206" t="s">
        <v>14</v>
      </c>
      <c r="B2" s="64"/>
      <c r="C2" s="64"/>
      <c r="D2" s="64"/>
      <c r="E2" s="64"/>
      <c r="F2" s="64"/>
      <c r="G2" s="65"/>
      <c r="H2" s="65"/>
      <c r="I2" s="65"/>
      <c r="J2" s="65"/>
      <c r="K2" s="65"/>
      <c r="L2" s="65"/>
      <c r="M2" s="84"/>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row>
    <row r="3" ht="20.25" spans="1:255">
      <c r="A3" s="207"/>
      <c r="B3" s="208"/>
      <c r="C3" s="209" t="s">
        <v>42</v>
      </c>
      <c r="E3" s="210"/>
      <c r="F3" s="70" t="s">
        <v>43</v>
      </c>
      <c r="G3" s="71"/>
      <c r="H3" s="71"/>
      <c r="I3" s="71"/>
      <c r="J3" s="71"/>
      <c r="K3" s="71"/>
      <c r="L3" s="71"/>
      <c r="M3" s="85"/>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c r="EY3" s="71"/>
      <c r="EZ3" s="71"/>
      <c r="FA3" s="71"/>
      <c r="FB3" s="71"/>
      <c r="FC3" s="71"/>
      <c r="FD3" s="71"/>
      <c r="FE3" s="71"/>
      <c r="FF3" s="71"/>
      <c r="FG3" s="71"/>
      <c r="FH3" s="71"/>
      <c r="FI3" s="71"/>
      <c r="FJ3" s="71"/>
      <c r="FK3" s="71"/>
      <c r="FL3" s="71"/>
      <c r="FM3" s="71"/>
      <c r="FN3" s="71"/>
      <c r="FO3" s="71"/>
      <c r="FP3" s="71"/>
      <c r="FQ3" s="71"/>
      <c r="FR3" s="71"/>
      <c r="FS3" s="71"/>
      <c r="FT3" s="71"/>
      <c r="FU3" s="71"/>
      <c r="FV3" s="71"/>
      <c r="FW3" s="71"/>
      <c r="FX3" s="71"/>
      <c r="FY3" s="71"/>
      <c r="FZ3" s="71"/>
      <c r="GA3" s="71"/>
      <c r="GB3" s="71"/>
      <c r="GC3" s="71"/>
      <c r="GD3" s="71"/>
      <c r="GE3" s="71"/>
      <c r="GF3" s="71"/>
      <c r="GG3" s="71"/>
      <c r="GH3" s="71"/>
      <c r="GI3" s="71"/>
      <c r="GJ3" s="71"/>
      <c r="GK3" s="71"/>
      <c r="GL3" s="71"/>
      <c r="GM3" s="71"/>
      <c r="GN3" s="71"/>
      <c r="GO3" s="71"/>
      <c r="GP3" s="71"/>
      <c r="GQ3" s="71"/>
      <c r="GR3" s="71"/>
      <c r="GS3" s="71"/>
      <c r="GT3" s="71"/>
      <c r="GU3" s="71"/>
      <c r="GV3" s="71"/>
      <c r="GW3" s="71"/>
      <c r="GX3" s="71"/>
      <c r="GY3" s="71"/>
      <c r="GZ3" s="71"/>
      <c r="HA3" s="71"/>
      <c r="HB3" s="71"/>
      <c r="HC3" s="71"/>
      <c r="HD3" s="71"/>
      <c r="HE3" s="71"/>
      <c r="HF3" s="71"/>
      <c r="HG3" s="71"/>
      <c r="HH3" s="71"/>
      <c r="HI3" s="71"/>
      <c r="HJ3" s="71"/>
      <c r="HK3" s="71"/>
      <c r="HL3" s="71"/>
      <c r="HM3" s="71"/>
      <c r="HN3" s="71"/>
      <c r="HO3" s="71"/>
      <c r="HP3" s="71"/>
      <c r="HQ3" s="71"/>
      <c r="HR3" s="71"/>
      <c r="HS3" s="71"/>
      <c r="HT3" s="71"/>
      <c r="HU3" s="71"/>
      <c r="HV3" s="71"/>
      <c r="HW3" s="71"/>
      <c r="HX3" s="71"/>
      <c r="HY3" s="71"/>
      <c r="HZ3" s="71"/>
      <c r="IA3" s="71"/>
      <c r="IB3" s="71"/>
      <c r="IC3" s="71"/>
      <c r="ID3" s="71"/>
      <c r="IE3" s="71"/>
      <c r="IF3" s="71"/>
      <c r="IG3" s="71"/>
      <c r="IH3" s="71"/>
      <c r="II3" s="71"/>
      <c r="IJ3" s="71"/>
      <c r="IK3" s="71"/>
      <c r="IL3" s="71"/>
      <c r="IM3" s="71"/>
      <c r="IN3" s="71"/>
      <c r="IO3" s="71"/>
      <c r="IP3" s="71"/>
      <c r="IQ3" s="71"/>
      <c r="IR3" s="71"/>
      <c r="IS3" s="71"/>
      <c r="IT3" s="71"/>
      <c r="IU3" s="71"/>
    </row>
    <row r="4" ht="14.25" spans="1:255">
      <c r="A4" s="72" t="s">
        <v>91</v>
      </c>
      <c r="B4" s="72" t="s">
        <v>45</v>
      </c>
      <c r="C4" s="73" t="s">
        <v>46</v>
      </c>
      <c r="D4" s="74" t="s">
        <v>47</v>
      </c>
      <c r="E4" s="72" t="s">
        <v>48</v>
      </c>
      <c r="F4" s="73" t="s">
        <v>49</v>
      </c>
      <c r="G4" s="71"/>
      <c r="H4" s="71"/>
      <c r="I4" s="71"/>
      <c r="J4" s="71"/>
      <c r="K4" s="71"/>
      <c r="L4" s="71"/>
      <c r="M4" s="85"/>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86"/>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c r="IC4" s="71"/>
      <c r="ID4" s="71"/>
      <c r="IE4" s="71"/>
      <c r="IF4" s="71"/>
      <c r="IG4" s="71"/>
      <c r="IH4" s="71"/>
      <c r="II4" s="71"/>
      <c r="IJ4" s="71"/>
      <c r="IK4" s="71"/>
      <c r="IL4" s="71"/>
      <c r="IM4" s="71"/>
      <c r="IN4" s="71"/>
      <c r="IO4" s="71"/>
      <c r="IP4" s="71"/>
      <c r="IQ4" s="71"/>
      <c r="IR4" s="71"/>
      <c r="IS4" s="71"/>
      <c r="IT4" s="71"/>
      <c r="IU4" s="71"/>
    </row>
    <row r="5" ht="14.25" spans="1:6">
      <c r="A5" s="211" t="s">
        <v>1243</v>
      </c>
      <c r="B5" s="212">
        <v>3342</v>
      </c>
      <c r="C5" s="212">
        <v>3342</v>
      </c>
      <c r="D5" s="74">
        <v>4319</v>
      </c>
      <c r="E5" s="136">
        <f>D5/C5</f>
        <v>1.29233991621783</v>
      </c>
      <c r="F5" s="94">
        <v>0</v>
      </c>
    </row>
    <row r="6" ht="15" spans="1:6">
      <c r="A6" s="213" t="s">
        <v>1244</v>
      </c>
      <c r="B6" s="183">
        <v>2599</v>
      </c>
      <c r="C6" s="183">
        <v>2599</v>
      </c>
      <c r="D6" s="144">
        <v>2599</v>
      </c>
      <c r="E6" s="136">
        <f t="shared" ref="E6:E37" si="0">D6/C6</f>
        <v>1</v>
      </c>
      <c r="F6" s="94">
        <v>0</v>
      </c>
    </row>
    <row r="7" ht="15" spans="1:6">
      <c r="A7" s="213" t="s">
        <v>1245</v>
      </c>
      <c r="B7" s="183">
        <v>455</v>
      </c>
      <c r="C7" s="183">
        <v>455</v>
      </c>
      <c r="D7" s="144">
        <v>455</v>
      </c>
      <c r="E7" s="136">
        <f t="shared" si="0"/>
        <v>1</v>
      </c>
      <c r="F7" s="94">
        <v>0</v>
      </c>
    </row>
    <row r="8" ht="15" spans="1:6">
      <c r="A8" s="213" t="s">
        <v>1246</v>
      </c>
      <c r="B8" s="183">
        <v>0</v>
      </c>
      <c r="C8" s="183">
        <v>0</v>
      </c>
      <c r="D8" s="144">
        <v>977</v>
      </c>
      <c r="E8" s="136">
        <v>0</v>
      </c>
      <c r="F8" s="94">
        <v>0</v>
      </c>
    </row>
    <row r="9" ht="15" spans="1:6">
      <c r="A9" s="214" t="s">
        <v>1247</v>
      </c>
      <c r="B9" s="183">
        <v>288</v>
      </c>
      <c r="C9" s="183">
        <v>288</v>
      </c>
      <c r="D9" s="144">
        <v>288</v>
      </c>
      <c r="E9" s="136">
        <f t="shared" si="0"/>
        <v>1</v>
      </c>
      <c r="F9" s="94">
        <v>0</v>
      </c>
    </row>
    <row r="10" ht="15.75" spans="1:6">
      <c r="A10" s="211" t="s">
        <v>1248</v>
      </c>
      <c r="B10" s="73">
        <v>180103</v>
      </c>
      <c r="C10" s="73">
        <v>204103</v>
      </c>
      <c r="D10" s="215">
        <v>202145</v>
      </c>
      <c r="E10" s="136">
        <f t="shared" si="0"/>
        <v>0.990406804407579</v>
      </c>
      <c r="F10" s="94">
        <v>0.110668505464196</v>
      </c>
    </row>
    <row r="11" ht="15" spans="1:13">
      <c r="A11" s="214" t="s">
        <v>1249</v>
      </c>
      <c r="B11" s="183"/>
      <c r="C11" s="183"/>
      <c r="D11" s="144"/>
      <c r="E11" s="136"/>
      <c r="F11" s="94"/>
      <c r="M11" s="85"/>
    </row>
    <row r="12" ht="15.75" spans="1:13">
      <c r="A12" s="214" t="s">
        <v>1250</v>
      </c>
      <c r="B12" s="183">
        <v>43000</v>
      </c>
      <c r="C12" s="183">
        <v>43000</v>
      </c>
      <c r="D12" s="96">
        <v>44813</v>
      </c>
      <c r="E12" s="136">
        <f t="shared" si="0"/>
        <v>1.04216279069767</v>
      </c>
      <c r="F12" s="94">
        <v>0.0722865620214395</v>
      </c>
      <c r="M12" s="85"/>
    </row>
    <row r="13" ht="27" spans="1:6">
      <c r="A13" s="214" t="s">
        <v>1251</v>
      </c>
      <c r="B13" s="183">
        <v>17000</v>
      </c>
      <c r="C13" s="183">
        <v>30000</v>
      </c>
      <c r="D13" s="216">
        <v>30037</v>
      </c>
      <c r="E13" s="136">
        <f t="shared" si="0"/>
        <v>1.00123333333333</v>
      </c>
      <c r="F13" s="94">
        <v>0.90808029475289</v>
      </c>
    </row>
    <row r="14" ht="15.75" spans="1:6">
      <c r="A14" s="214" t="s">
        <v>1252</v>
      </c>
      <c r="B14" s="183">
        <v>5453</v>
      </c>
      <c r="C14" s="183">
        <v>5453</v>
      </c>
      <c r="D14" s="216">
        <v>5220</v>
      </c>
      <c r="E14" s="136">
        <f t="shared" si="0"/>
        <v>0.957271226847607</v>
      </c>
      <c r="F14" s="94">
        <v>-0.0427287731523932</v>
      </c>
    </row>
    <row r="15" ht="27" spans="1:6">
      <c r="A15" s="214" t="s">
        <v>1253</v>
      </c>
      <c r="B15" s="183"/>
      <c r="C15" s="183"/>
      <c r="D15" s="216"/>
      <c r="E15" s="136"/>
      <c r="F15" s="94"/>
    </row>
    <row r="16" ht="27" spans="1:6">
      <c r="A16" s="214" t="s">
        <v>1254</v>
      </c>
      <c r="B16" s="183">
        <v>-209</v>
      </c>
      <c r="C16" s="183">
        <v>-209</v>
      </c>
      <c r="D16" s="216">
        <v>-209</v>
      </c>
      <c r="E16" s="136">
        <f t="shared" si="0"/>
        <v>1</v>
      </c>
      <c r="F16" s="94">
        <v>0</v>
      </c>
    </row>
    <row r="17" ht="27" spans="1:6">
      <c r="A17" s="214" t="s">
        <v>1255</v>
      </c>
      <c r="B17" s="183"/>
      <c r="C17" s="183"/>
      <c r="D17" s="216"/>
      <c r="E17" s="136"/>
      <c r="F17" s="94"/>
    </row>
    <row r="18" ht="27" spans="1:6">
      <c r="A18" s="214" t="s">
        <v>1256</v>
      </c>
      <c r="B18" s="183"/>
      <c r="C18" s="183"/>
      <c r="D18" s="216"/>
      <c r="E18" s="136"/>
      <c r="F18" s="94"/>
    </row>
    <row r="19" ht="15.75" spans="1:6">
      <c r="A19" s="214" t="s">
        <v>1257</v>
      </c>
      <c r="B19" s="183"/>
      <c r="C19" s="183"/>
      <c r="D19" s="216"/>
      <c r="E19" s="136"/>
      <c r="F19" s="94"/>
    </row>
    <row r="20" ht="15.75" spans="1:6">
      <c r="A20" s="214" t="s">
        <v>1258</v>
      </c>
      <c r="B20" s="183"/>
      <c r="C20" s="183"/>
      <c r="D20" s="216"/>
      <c r="E20" s="136"/>
      <c r="F20" s="94"/>
    </row>
    <row r="21" ht="27" spans="1:6">
      <c r="A21" s="214" t="s">
        <v>1259</v>
      </c>
      <c r="B21" s="183"/>
      <c r="C21" s="183"/>
      <c r="D21" s="216"/>
      <c r="E21" s="136"/>
      <c r="F21" s="94"/>
    </row>
    <row r="22" ht="27" spans="1:6">
      <c r="A22" s="214" t="s">
        <v>1260</v>
      </c>
      <c r="B22" s="183"/>
      <c r="C22" s="183"/>
      <c r="D22" s="216"/>
      <c r="E22" s="136"/>
      <c r="F22" s="94"/>
    </row>
    <row r="23" ht="27" spans="1:6">
      <c r="A23" s="214" t="s">
        <v>1261</v>
      </c>
      <c r="B23" s="183">
        <v>0</v>
      </c>
      <c r="C23" s="183">
        <v>0</v>
      </c>
      <c r="D23" s="216">
        <v>305</v>
      </c>
      <c r="E23" s="136">
        <v>0</v>
      </c>
      <c r="F23" s="94">
        <v>-0.322222222222222</v>
      </c>
    </row>
    <row r="24" ht="27" spans="1:6">
      <c r="A24" s="214" t="s">
        <v>1262</v>
      </c>
      <c r="B24" s="183">
        <v>6965</v>
      </c>
      <c r="C24" s="183">
        <v>6965</v>
      </c>
      <c r="D24" s="216">
        <v>6452</v>
      </c>
      <c r="E24" s="136">
        <f t="shared" si="0"/>
        <v>0.926346015793252</v>
      </c>
      <c r="F24" s="94">
        <v>-0.0736539842067481</v>
      </c>
    </row>
    <row r="25" ht="15.75" spans="1:6">
      <c r="A25" s="214" t="s">
        <v>1263</v>
      </c>
      <c r="B25" s="183">
        <v>8509</v>
      </c>
      <c r="C25" s="183">
        <v>8509</v>
      </c>
      <c r="D25" s="216">
        <v>8509</v>
      </c>
      <c r="E25" s="136">
        <f t="shared" si="0"/>
        <v>1</v>
      </c>
      <c r="F25" s="94">
        <v>0</v>
      </c>
    </row>
    <row r="26" ht="15.75" spans="1:6">
      <c r="A26" s="214" t="s">
        <v>1264</v>
      </c>
      <c r="B26" s="183">
        <v>160</v>
      </c>
      <c r="C26" s="183">
        <v>160</v>
      </c>
      <c r="D26" s="216">
        <v>160</v>
      </c>
      <c r="E26" s="136">
        <f t="shared" si="0"/>
        <v>1</v>
      </c>
      <c r="F26" s="94">
        <v>0</v>
      </c>
    </row>
    <row r="27" ht="15.75" spans="1:6">
      <c r="A27" s="214" t="s">
        <v>1265</v>
      </c>
      <c r="B27" s="183"/>
      <c r="C27" s="183"/>
      <c r="D27" s="216"/>
      <c r="E27" s="136"/>
      <c r="F27" s="94"/>
    </row>
    <row r="28" ht="15.75" spans="1:6">
      <c r="A28" s="214" t="s">
        <v>1266</v>
      </c>
      <c r="B28" s="183">
        <v>9000</v>
      </c>
      <c r="C28" s="183">
        <v>9000</v>
      </c>
      <c r="D28" s="216">
        <v>11291</v>
      </c>
      <c r="E28" s="136">
        <f t="shared" si="0"/>
        <v>1.25455555555556</v>
      </c>
      <c r="F28" s="94">
        <v>0.147342749720557</v>
      </c>
    </row>
    <row r="29" ht="27" spans="1:6">
      <c r="A29" s="214" t="s">
        <v>1267</v>
      </c>
      <c r="B29" s="183">
        <v>500</v>
      </c>
      <c r="C29" s="183">
        <v>500</v>
      </c>
      <c r="D29" s="216">
        <v>981</v>
      </c>
      <c r="E29" s="136">
        <f t="shared" si="0"/>
        <v>1.962</v>
      </c>
      <c r="F29" s="94">
        <v>0.0887902330743617</v>
      </c>
    </row>
    <row r="30" ht="27" spans="1:6">
      <c r="A30" s="214" t="s">
        <v>1268</v>
      </c>
      <c r="B30" s="183">
        <v>16615</v>
      </c>
      <c r="C30" s="183">
        <v>20615</v>
      </c>
      <c r="D30" s="216">
        <v>20898</v>
      </c>
      <c r="E30" s="136">
        <f t="shared" si="0"/>
        <v>1.01372786805724</v>
      </c>
      <c r="F30" s="94">
        <v>0.0689514066496164</v>
      </c>
    </row>
    <row r="31" ht="27" spans="1:6">
      <c r="A31" s="214" t="s">
        <v>1269</v>
      </c>
      <c r="B31" s="183">
        <v>0</v>
      </c>
      <c r="C31" s="183">
        <v>0</v>
      </c>
      <c r="D31" s="216">
        <v>21</v>
      </c>
      <c r="E31" s="136">
        <v>0</v>
      </c>
      <c r="F31" s="94">
        <v>0</v>
      </c>
    </row>
    <row r="32" ht="27" spans="1:6">
      <c r="A32" s="214" t="s">
        <v>1270</v>
      </c>
      <c r="B32" s="183">
        <v>500</v>
      </c>
      <c r="C32" s="183">
        <v>500</v>
      </c>
      <c r="D32" s="216">
        <v>648</v>
      </c>
      <c r="E32" s="136">
        <f t="shared" si="0"/>
        <v>1.296</v>
      </c>
      <c r="F32" s="94">
        <v>0.121107266435986</v>
      </c>
    </row>
    <row r="33" ht="27" spans="1:6">
      <c r="A33" s="214" t="s">
        <v>1271</v>
      </c>
      <c r="B33" s="183">
        <v>12000</v>
      </c>
      <c r="C33" s="183">
        <v>19000</v>
      </c>
      <c r="D33" s="216">
        <v>20006</v>
      </c>
      <c r="E33" s="136">
        <f t="shared" si="0"/>
        <v>1.05294736842105</v>
      </c>
      <c r="F33" s="94">
        <v>0.791528611086236</v>
      </c>
    </row>
    <row r="34" ht="27" spans="1:6">
      <c r="A34" s="214" t="s">
        <v>1272</v>
      </c>
      <c r="B34" s="183">
        <v>23000</v>
      </c>
      <c r="C34" s="183">
        <v>23000</v>
      </c>
      <c r="D34" s="216">
        <v>24555</v>
      </c>
      <c r="E34" s="136">
        <f t="shared" si="0"/>
        <v>1.06760869565217</v>
      </c>
      <c r="F34" s="94">
        <v>0.00240855649902016</v>
      </c>
    </row>
    <row r="35" ht="27" spans="1:6">
      <c r="A35" s="214" t="s">
        <v>1273</v>
      </c>
      <c r="B35" s="183">
        <v>10</v>
      </c>
      <c r="C35" s="183">
        <v>10</v>
      </c>
      <c r="D35" s="216">
        <v>835</v>
      </c>
      <c r="E35" s="136">
        <f t="shared" si="0"/>
        <v>83.5</v>
      </c>
      <c r="F35" s="94">
        <v>68.5833333333333</v>
      </c>
    </row>
    <row r="36" ht="27" spans="1:6">
      <c r="A36" s="214" t="s">
        <v>1274</v>
      </c>
      <c r="B36" s="183">
        <v>18000</v>
      </c>
      <c r="C36" s="183">
        <v>18000</v>
      </c>
      <c r="D36" s="216">
        <v>18378</v>
      </c>
      <c r="E36" s="136">
        <f t="shared" si="0"/>
        <v>1.021</v>
      </c>
      <c r="F36" s="94">
        <v>-0.110498039785102</v>
      </c>
    </row>
    <row r="37" ht="27" spans="1:6">
      <c r="A37" s="214" t="s">
        <v>1275</v>
      </c>
      <c r="B37" s="183">
        <v>4000</v>
      </c>
      <c r="C37" s="183">
        <v>4000</v>
      </c>
      <c r="D37" s="216">
        <v>2235</v>
      </c>
      <c r="E37" s="136">
        <f t="shared" si="0"/>
        <v>0.55875</v>
      </c>
      <c r="F37" s="94">
        <v>-0.320462146549103</v>
      </c>
    </row>
    <row r="38" ht="27" spans="1:6">
      <c r="A38" s="214" t="s">
        <v>1276</v>
      </c>
      <c r="B38" s="183">
        <v>4000</v>
      </c>
      <c r="C38" s="183">
        <v>4000</v>
      </c>
      <c r="D38" s="216">
        <v>2500</v>
      </c>
      <c r="E38" s="136">
        <f t="shared" ref="E38:E64" si="1">D38/C38</f>
        <v>0.625</v>
      </c>
      <c r="F38" s="94">
        <v>0.646903820816864</v>
      </c>
    </row>
    <row r="39" ht="27" spans="1:6">
      <c r="A39" s="214" t="s">
        <v>1277</v>
      </c>
      <c r="B39" s="183">
        <v>300</v>
      </c>
      <c r="C39" s="183">
        <v>300</v>
      </c>
      <c r="D39" s="216">
        <v>64</v>
      </c>
      <c r="E39" s="136">
        <f t="shared" si="1"/>
        <v>0.213333333333333</v>
      </c>
      <c r="F39" s="94">
        <v>-0.787375415282392</v>
      </c>
    </row>
    <row r="40" ht="27" spans="1:6">
      <c r="A40" s="214" t="s">
        <v>1278</v>
      </c>
      <c r="B40" s="183">
        <v>300</v>
      </c>
      <c r="C40" s="183">
        <v>300</v>
      </c>
      <c r="D40" s="216">
        <v>100</v>
      </c>
      <c r="E40" s="136">
        <f t="shared" si="1"/>
        <v>0.333333333333333</v>
      </c>
      <c r="F40" s="94">
        <v>-0.8</v>
      </c>
    </row>
    <row r="41" ht="15.75" spans="1:6">
      <c r="A41" s="214" t="s">
        <v>1279</v>
      </c>
      <c r="B41" s="183">
        <v>11000</v>
      </c>
      <c r="C41" s="183">
        <v>11000</v>
      </c>
      <c r="D41" s="216">
        <v>4346</v>
      </c>
      <c r="E41" s="136">
        <f t="shared" si="1"/>
        <v>0.395090909090909</v>
      </c>
      <c r="F41" s="94">
        <v>-0.579161421516413</v>
      </c>
    </row>
    <row r="42" ht="15.75" spans="1:6">
      <c r="A42" s="211" t="s">
        <v>1280</v>
      </c>
      <c r="B42" s="73">
        <v>22555</v>
      </c>
      <c r="C42" s="73">
        <v>22555</v>
      </c>
      <c r="D42" s="217">
        <f>SUM(D43:D63)</f>
        <v>16359</v>
      </c>
      <c r="E42" s="136">
        <f t="shared" si="1"/>
        <v>0.725293726446464</v>
      </c>
      <c r="F42" s="94">
        <v>-0.470050860086171</v>
      </c>
    </row>
    <row r="43" ht="15.75" spans="1:6">
      <c r="A43" s="194" t="s">
        <v>1281</v>
      </c>
      <c r="B43" s="218">
        <v>0</v>
      </c>
      <c r="C43" s="218">
        <v>0</v>
      </c>
      <c r="D43" s="219">
        <v>298</v>
      </c>
      <c r="E43" s="136">
        <v>0</v>
      </c>
      <c r="F43" s="94">
        <v>0.120300751879699</v>
      </c>
    </row>
    <row r="44" ht="15.75" spans="1:6">
      <c r="A44" s="194" t="s">
        <v>1282</v>
      </c>
      <c r="B44" s="218"/>
      <c r="C44" s="218"/>
      <c r="D44" s="219"/>
      <c r="E44" s="136"/>
      <c r="F44" s="94"/>
    </row>
    <row r="45" ht="15.75" spans="1:6">
      <c r="A45" s="194" t="s">
        <v>1283</v>
      </c>
      <c r="B45" s="218"/>
      <c r="C45" s="218"/>
      <c r="D45" s="219"/>
      <c r="E45" s="136"/>
      <c r="F45" s="94"/>
    </row>
    <row r="46" ht="15.75" spans="1:6">
      <c r="A46" s="194" t="s">
        <v>1284</v>
      </c>
      <c r="B46" s="218">
        <v>300</v>
      </c>
      <c r="C46" s="218">
        <v>300</v>
      </c>
      <c r="D46" s="219">
        <v>68</v>
      </c>
      <c r="E46" s="136">
        <f t="shared" si="1"/>
        <v>0.226666666666667</v>
      </c>
      <c r="F46" s="94">
        <v>-0.835351089588378</v>
      </c>
    </row>
    <row r="47" ht="15.75" spans="1:6">
      <c r="A47" s="194" t="s">
        <v>1285</v>
      </c>
      <c r="B47" s="218">
        <v>1000</v>
      </c>
      <c r="C47" s="218">
        <v>1000</v>
      </c>
      <c r="D47" s="219">
        <v>517</v>
      </c>
      <c r="E47" s="136">
        <f t="shared" si="1"/>
        <v>0.517</v>
      </c>
      <c r="F47" s="94">
        <v>-0.540852575488455</v>
      </c>
    </row>
    <row r="48" ht="15.75" spans="1:6">
      <c r="A48" s="194" t="s">
        <v>1286</v>
      </c>
      <c r="B48" s="218">
        <v>300</v>
      </c>
      <c r="C48" s="218">
        <v>300</v>
      </c>
      <c r="D48" s="219">
        <v>381</v>
      </c>
      <c r="E48" s="136">
        <f t="shared" si="1"/>
        <v>1.27</v>
      </c>
      <c r="F48" s="94">
        <v>-0.00261780104712039</v>
      </c>
    </row>
    <row r="49" ht="15.75" spans="1:6">
      <c r="A49" s="194" t="s">
        <v>1287</v>
      </c>
      <c r="B49" s="218">
        <v>150</v>
      </c>
      <c r="C49" s="218">
        <v>150</v>
      </c>
      <c r="D49" s="219">
        <v>216</v>
      </c>
      <c r="E49" s="136">
        <f t="shared" si="1"/>
        <v>1.44</v>
      </c>
      <c r="F49" s="94">
        <v>0.411764705882353</v>
      </c>
    </row>
    <row r="50" ht="15.75" spans="1:6">
      <c r="A50" s="194" t="s">
        <v>1288</v>
      </c>
      <c r="B50" s="218">
        <v>2000</v>
      </c>
      <c r="C50" s="218">
        <v>2000</v>
      </c>
      <c r="D50" s="219">
        <v>595</v>
      </c>
      <c r="E50" s="136">
        <f t="shared" si="1"/>
        <v>0.2975</v>
      </c>
      <c r="F50" s="94">
        <v>-0.7073290703394</v>
      </c>
    </row>
    <row r="51" ht="15.75" spans="1:6">
      <c r="A51" s="194" t="s">
        <v>1289</v>
      </c>
      <c r="B51" s="218">
        <v>400</v>
      </c>
      <c r="C51" s="218">
        <v>400</v>
      </c>
      <c r="D51" s="219">
        <v>2718</v>
      </c>
      <c r="E51" s="136">
        <f t="shared" si="1"/>
        <v>6.795</v>
      </c>
      <c r="F51" s="94">
        <v>3.68620689655172</v>
      </c>
    </row>
    <row r="52" ht="15.75" spans="1:6">
      <c r="A52" s="194" t="s">
        <v>1290</v>
      </c>
      <c r="B52" s="218">
        <v>2000</v>
      </c>
      <c r="C52" s="218">
        <v>2000</v>
      </c>
      <c r="D52" s="219">
        <v>1135</v>
      </c>
      <c r="E52" s="136">
        <f t="shared" si="1"/>
        <v>0.5675</v>
      </c>
      <c r="F52" s="94">
        <v>-0.512037833190026</v>
      </c>
    </row>
    <row r="53" ht="15.75" spans="1:6">
      <c r="A53" s="194" t="s">
        <v>1291</v>
      </c>
      <c r="B53" s="218">
        <v>150</v>
      </c>
      <c r="C53" s="218">
        <v>150</v>
      </c>
      <c r="D53" s="219">
        <v>10</v>
      </c>
      <c r="E53" s="136">
        <f t="shared" si="1"/>
        <v>0.0666666666666667</v>
      </c>
      <c r="F53" s="94">
        <v>-0.952380952380952</v>
      </c>
    </row>
    <row r="54" ht="15.75" spans="1:6">
      <c r="A54" s="194" t="s">
        <v>1292</v>
      </c>
      <c r="B54" s="218">
        <v>12600</v>
      </c>
      <c r="C54" s="218">
        <v>12600</v>
      </c>
      <c r="D54" s="219">
        <v>3499</v>
      </c>
      <c r="E54" s="136">
        <f t="shared" si="1"/>
        <v>0.277698412698413</v>
      </c>
      <c r="F54" s="94">
        <v>-0.778754347138792</v>
      </c>
    </row>
    <row r="55" ht="15.75" spans="1:6">
      <c r="A55" s="194" t="s">
        <v>1293</v>
      </c>
      <c r="B55" s="218">
        <v>800</v>
      </c>
      <c r="C55" s="218">
        <v>800</v>
      </c>
      <c r="D55" s="219">
        <v>570</v>
      </c>
      <c r="E55" s="136">
        <f t="shared" si="1"/>
        <v>0.7125</v>
      </c>
      <c r="F55" s="94">
        <v>-0.557453416149068</v>
      </c>
    </row>
    <row r="56" ht="15.75" spans="1:6">
      <c r="A56" s="194" t="s">
        <v>1294</v>
      </c>
      <c r="B56" s="218">
        <v>100</v>
      </c>
      <c r="C56" s="218">
        <v>100</v>
      </c>
      <c r="D56" s="219">
        <v>893</v>
      </c>
      <c r="E56" s="136">
        <f t="shared" si="1"/>
        <v>8.93</v>
      </c>
      <c r="F56" s="94">
        <v>3.82702702702703</v>
      </c>
    </row>
    <row r="57" ht="15.75" spans="1:6">
      <c r="A57" s="194" t="s">
        <v>1295</v>
      </c>
      <c r="B57" s="218">
        <v>500</v>
      </c>
      <c r="C57" s="218">
        <v>500</v>
      </c>
      <c r="D57" s="219">
        <v>1099</v>
      </c>
      <c r="E57" s="136">
        <f t="shared" si="1"/>
        <v>2.198</v>
      </c>
      <c r="F57" s="94">
        <v>0.419896640826873</v>
      </c>
    </row>
    <row r="58" ht="15.75" spans="1:6">
      <c r="A58" s="194" t="s">
        <v>1296</v>
      </c>
      <c r="B58" s="218">
        <v>0</v>
      </c>
      <c r="C58" s="218">
        <v>0</v>
      </c>
      <c r="D58" s="219">
        <v>45</v>
      </c>
      <c r="E58" s="136">
        <v>0</v>
      </c>
      <c r="F58" s="94">
        <v>-0.482758620689655</v>
      </c>
    </row>
    <row r="59" ht="15.75" spans="1:6">
      <c r="A59" s="194" t="s">
        <v>1297</v>
      </c>
      <c r="B59" s="218">
        <v>250</v>
      </c>
      <c r="C59" s="218">
        <v>250</v>
      </c>
      <c r="D59" s="219">
        <v>50</v>
      </c>
      <c r="E59" s="136">
        <f t="shared" si="1"/>
        <v>0.2</v>
      </c>
      <c r="F59" s="94">
        <v>-0.796747967479675</v>
      </c>
    </row>
    <row r="60" ht="15.75" spans="1:6">
      <c r="A60" s="194" t="s">
        <v>1298</v>
      </c>
      <c r="B60" s="218">
        <v>2000</v>
      </c>
      <c r="C60" s="218">
        <v>2000</v>
      </c>
      <c r="D60" s="219">
        <v>3569</v>
      </c>
      <c r="E60" s="136">
        <f t="shared" si="1"/>
        <v>1.7845</v>
      </c>
      <c r="F60" s="94">
        <v>-0.215431963068806</v>
      </c>
    </row>
    <row r="61" ht="15.75" spans="1:6">
      <c r="A61" s="194" t="s">
        <v>1299</v>
      </c>
      <c r="B61" s="218">
        <v>5</v>
      </c>
      <c r="C61" s="218">
        <v>5</v>
      </c>
      <c r="D61" s="219">
        <v>355</v>
      </c>
      <c r="E61" s="136">
        <f t="shared" si="1"/>
        <v>71</v>
      </c>
      <c r="F61" s="94">
        <v>58.1666666666667</v>
      </c>
    </row>
    <row r="62" ht="15.75" spans="1:6">
      <c r="A62" s="194" t="s">
        <v>1300</v>
      </c>
      <c r="B62" s="218">
        <v>0</v>
      </c>
      <c r="C62" s="218">
        <v>0</v>
      </c>
      <c r="D62" s="219">
        <v>341</v>
      </c>
      <c r="E62" s="136">
        <v>0</v>
      </c>
      <c r="F62" s="94">
        <v>0</v>
      </c>
    </row>
    <row r="63" ht="15.75" spans="1:6">
      <c r="A63" s="194" t="s">
        <v>1301</v>
      </c>
      <c r="B63" s="183"/>
      <c r="C63" s="183"/>
      <c r="D63" s="219"/>
      <c r="E63" s="136"/>
      <c r="F63" s="94"/>
    </row>
    <row r="64" ht="14.25" spans="1:255">
      <c r="A64" s="72" t="s">
        <v>1302</v>
      </c>
      <c r="B64" s="72">
        <f>B42+B10+B5</f>
        <v>206000</v>
      </c>
      <c r="C64" s="72">
        <f>C42+C10+C5</f>
        <v>230000</v>
      </c>
      <c r="D64" s="72">
        <f>D42+D10+D5</f>
        <v>222823</v>
      </c>
      <c r="E64" s="136">
        <f t="shared" si="1"/>
        <v>0.968795652173913</v>
      </c>
      <c r="F64" s="94">
        <v>0.0259310929090064</v>
      </c>
      <c r="G64" s="71"/>
      <c r="H64" s="71"/>
      <c r="I64" s="71"/>
      <c r="J64" s="71"/>
      <c r="K64" s="71"/>
      <c r="L64" s="71"/>
      <c r="M64" s="85"/>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86"/>
      <c r="AU64" s="71"/>
      <c r="AV64" s="71"/>
      <c r="AW64" s="71"/>
      <c r="AX64" s="71"/>
      <c r="AY64" s="71"/>
      <c r="AZ64" s="71"/>
      <c r="BA64" s="71"/>
      <c r="BB64" s="71"/>
      <c r="BC64" s="71"/>
      <c r="BD64" s="71"/>
      <c r="BE64" s="71"/>
      <c r="BF64" s="71"/>
      <c r="BG64" s="71"/>
      <c r="BH64" s="71"/>
      <c r="BI64" s="71"/>
      <c r="BJ64" s="71"/>
      <c r="BK64" s="71"/>
      <c r="BL64" s="71"/>
      <c r="BM64" s="71"/>
      <c r="BN64" s="71"/>
      <c r="BO64" s="71"/>
      <c r="BP64" s="71"/>
      <c r="BQ64" s="71"/>
      <c r="BR64" s="71"/>
      <c r="BS64" s="71"/>
      <c r="BT64" s="71"/>
      <c r="BU64" s="71"/>
      <c r="BV64" s="71"/>
      <c r="BW64" s="71"/>
      <c r="BX64" s="71"/>
      <c r="BY64" s="71"/>
      <c r="BZ64" s="71"/>
      <c r="CA64" s="71"/>
      <c r="CB64" s="71"/>
      <c r="CC64" s="71"/>
      <c r="CD64" s="71"/>
      <c r="CE64" s="71"/>
      <c r="CF64" s="71"/>
      <c r="CG64" s="71"/>
      <c r="CH64" s="71"/>
      <c r="CI64" s="71"/>
      <c r="CJ64" s="71"/>
      <c r="CK64" s="71"/>
      <c r="CL64" s="71"/>
      <c r="CM64" s="71"/>
      <c r="CN64" s="71"/>
      <c r="CO64" s="71"/>
      <c r="CP64" s="71"/>
      <c r="CQ64" s="71"/>
      <c r="CR64" s="71"/>
      <c r="CS64" s="71"/>
      <c r="CT64" s="71"/>
      <c r="CU64" s="71"/>
      <c r="CV64" s="71"/>
      <c r="CW64" s="71"/>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71"/>
      <c r="EQ64" s="71"/>
      <c r="ER64" s="71"/>
      <c r="ES64" s="71"/>
      <c r="ET64" s="71"/>
      <c r="EU64" s="71"/>
      <c r="EV64" s="71"/>
      <c r="EW64" s="71"/>
      <c r="EX64" s="71"/>
      <c r="EY64" s="71"/>
      <c r="EZ64" s="71"/>
      <c r="FA64" s="71"/>
      <c r="FB64" s="71"/>
      <c r="FC64" s="71"/>
      <c r="FD64" s="71"/>
      <c r="FE64" s="71"/>
      <c r="FF64" s="71"/>
      <c r="FG64" s="71"/>
      <c r="FH64" s="71"/>
      <c r="FI64" s="71"/>
      <c r="FJ64" s="71"/>
      <c r="FK64" s="71"/>
      <c r="FL64" s="71"/>
      <c r="FM64" s="71"/>
      <c r="FN64" s="71"/>
      <c r="FO64" s="71"/>
      <c r="FP64" s="71"/>
      <c r="FQ64" s="71"/>
      <c r="FR64" s="71"/>
      <c r="FS64" s="71"/>
      <c r="FT64" s="71"/>
      <c r="FU64" s="71"/>
      <c r="FV64" s="71"/>
      <c r="FW64" s="71"/>
      <c r="FX64" s="71"/>
      <c r="FY64" s="71"/>
      <c r="FZ64" s="71"/>
      <c r="GA64" s="71"/>
      <c r="GB64" s="71"/>
      <c r="GC64" s="71"/>
      <c r="GD64" s="71"/>
      <c r="GE64" s="71"/>
      <c r="GF64" s="71"/>
      <c r="GG64" s="71"/>
      <c r="GH64" s="71"/>
      <c r="GI64" s="71"/>
      <c r="GJ64" s="71"/>
      <c r="GK64" s="71"/>
      <c r="GL64" s="71"/>
      <c r="GM64" s="71"/>
      <c r="GN64" s="71"/>
      <c r="GO64" s="71"/>
      <c r="GP64" s="71"/>
      <c r="GQ64" s="71"/>
      <c r="GR64" s="71"/>
      <c r="GS64" s="71"/>
      <c r="GT64" s="71"/>
      <c r="GU64" s="71"/>
      <c r="GV64" s="71"/>
      <c r="GW64" s="71"/>
      <c r="GX64" s="71"/>
      <c r="GY64" s="71"/>
      <c r="GZ64" s="71"/>
      <c r="HA64" s="71"/>
      <c r="HB64" s="71"/>
      <c r="HC64" s="71"/>
      <c r="HD64" s="71"/>
      <c r="HE64" s="71"/>
      <c r="HF64" s="71"/>
      <c r="HG64" s="71"/>
      <c r="HH64" s="71"/>
      <c r="HI64" s="71"/>
      <c r="HJ64" s="71"/>
      <c r="HK64" s="71"/>
      <c r="HL64" s="71"/>
      <c r="HM64" s="71"/>
      <c r="HN64" s="71"/>
      <c r="HO64" s="71"/>
      <c r="HP64" s="71"/>
      <c r="HQ64" s="71"/>
      <c r="HR64" s="71"/>
      <c r="HS64" s="71"/>
      <c r="HT64" s="71"/>
      <c r="HU64" s="71"/>
      <c r="HV64" s="71"/>
      <c r="HW64" s="71"/>
      <c r="HX64" s="71"/>
      <c r="HY64" s="71"/>
      <c r="HZ64" s="71"/>
      <c r="IA64" s="71"/>
      <c r="IB64" s="71"/>
      <c r="IC64" s="71"/>
      <c r="ID64" s="71"/>
      <c r="IE64" s="71"/>
      <c r="IF64" s="71"/>
      <c r="IG64" s="71"/>
      <c r="IH64" s="71"/>
      <c r="II64" s="71"/>
      <c r="IJ64" s="71"/>
      <c r="IK64" s="71"/>
      <c r="IL64" s="71"/>
      <c r="IM64" s="71"/>
      <c r="IN64" s="71"/>
      <c r="IO64" s="71"/>
      <c r="IP64" s="71"/>
      <c r="IQ64" s="71"/>
      <c r="IR64" s="71"/>
      <c r="IS64" s="71"/>
      <c r="IT64" s="71"/>
      <c r="IU64" s="71"/>
    </row>
  </sheetData>
  <sheetProtection formatCells="0" formatColumns="0" formatRows="0"/>
  <mergeCells count="1">
    <mergeCell ref="A2:F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H7"/>
  <sheetViews>
    <sheetView showGridLines="0" showZeros="0" workbookViewId="0">
      <selection activeCell="N28" sqref="N28"/>
    </sheetView>
  </sheetViews>
  <sheetFormatPr defaultColWidth="9" defaultRowHeight="11.25" outlineLevelRow="6"/>
  <cols>
    <col min="1" max="1" width="25.6666666666667" customWidth="1"/>
    <col min="2" max="2" width="11.5" customWidth="1"/>
    <col min="3" max="3" width="12" customWidth="1"/>
    <col min="4" max="4" width="14.1666666666667" customWidth="1"/>
    <col min="5" max="5" width="11.5" customWidth="1"/>
    <col min="6" max="7" width="14.1666666666667" customWidth="1"/>
    <col min="8" max="8" width="9.5" customWidth="1"/>
    <col min="9" max="9" width="12" customWidth="1"/>
    <col min="10" max="10" width="9.5" customWidth="1"/>
    <col min="11" max="11" width="10.5" customWidth="1"/>
    <col min="12" max="13" width="9.33333333333333" customWidth="1"/>
    <col min="14" max="14" width="8.83333333333333" customWidth="1"/>
    <col min="15" max="15" width="9.33333333333333" customWidth="1"/>
    <col min="16" max="16" width="14.5" customWidth="1"/>
    <col min="17" max="18" width="16" customWidth="1"/>
    <col min="19" max="21" width="12" customWidth="1"/>
    <col min="22" max="22" width="7.5" customWidth="1"/>
    <col min="23" max="23" width="1" customWidth="1"/>
    <col min="24" max="24" width="13.5" customWidth="1"/>
    <col min="25" max="25" width="7.83333333333333" customWidth="1"/>
  </cols>
  <sheetData>
    <row r="1" ht="15" spans="1:16">
      <c r="A1" s="4" t="s">
        <v>1303</v>
      </c>
      <c r="B1" s="119"/>
      <c r="C1" s="119"/>
      <c r="D1" s="119"/>
      <c r="E1" s="119"/>
      <c r="F1" s="119"/>
      <c r="G1" s="119"/>
      <c r="H1" s="119"/>
      <c r="I1" s="119"/>
      <c r="J1" s="119"/>
      <c r="K1" s="119"/>
      <c r="L1" s="119"/>
      <c r="M1" s="119"/>
      <c r="N1" s="119"/>
      <c r="O1" s="119"/>
      <c r="P1" s="119"/>
    </row>
    <row r="2" ht="20.25" spans="1:268">
      <c r="A2" s="63" t="s">
        <v>16</v>
      </c>
      <c r="B2" s="64"/>
      <c r="C2" s="64"/>
      <c r="D2" s="64"/>
      <c r="E2" s="64"/>
      <c r="F2" s="64"/>
      <c r="G2" s="64"/>
      <c r="H2" s="64"/>
      <c r="I2" s="64"/>
      <c r="J2" s="64"/>
      <c r="K2" s="64"/>
      <c r="L2" s="64"/>
      <c r="M2" s="64"/>
      <c r="N2" s="64"/>
      <c r="O2" s="64"/>
      <c r="P2" s="64"/>
      <c r="Q2" s="63"/>
      <c r="R2" s="63"/>
      <c r="S2" s="65"/>
      <c r="T2" s="65"/>
      <c r="U2" s="65"/>
      <c r="V2" s="65"/>
      <c r="W2" s="65"/>
      <c r="X2" s="65"/>
      <c r="Y2" s="65"/>
      <c r="Z2" s="84"/>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row>
    <row r="3" ht="15" spans="1:268">
      <c r="A3" s="66"/>
      <c r="B3" s="190"/>
      <c r="C3" s="190"/>
      <c r="D3" s="190"/>
      <c r="E3" s="190"/>
      <c r="F3" s="190"/>
      <c r="G3" s="190"/>
      <c r="H3" s="190"/>
      <c r="I3" s="190"/>
      <c r="J3" s="119"/>
      <c r="K3" s="190"/>
      <c r="L3" s="190"/>
      <c r="M3" s="190"/>
      <c r="N3" s="190"/>
      <c r="O3" s="190"/>
      <c r="P3" s="196" t="s">
        <v>43</v>
      </c>
      <c r="Q3" s="199"/>
      <c r="R3" s="199"/>
      <c r="S3" s="71"/>
      <c r="T3" s="71"/>
      <c r="U3" s="71"/>
      <c r="V3" s="71"/>
      <c r="W3" s="71"/>
      <c r="X3" s="71"/>
      <c r="Y3" s="71"/>
      <c r="Z3" s="85"/>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c r="EY3" s="71"/>
      <c r="EZ3" s="71"/>
      <c r="FA3" s="71"/>
      <c r="FB3" s="71"/>
      <c r="FC3" s="71"/>
      <c r="FD3" s="71"/>
      <c r="FE3" s="71"/>
      <c r="FF3" s="71"/>
      <c r="FG3" s="71"/>
      <c r="FH3" s="71"/>
      <c r="FI3" s="71"/>
      <c r="FJ3" s="71"/>
      <c r="FK3" s="71"/>
      <c r="FL3" s="71"/>
      <c r="FM3" s="71"/>
      <c r="FN3" s="71"/>
      <c r="FO3" s="71"/>
      <c r="FP3" s="71"/>
      <c r="FQ3" s="71"/>
      <c r="FR3" s="71"/>
      <c r="FS3" s="71"/>
      <c r="FT3" s="71"/>
      <c r="FU3" s="71"/>
      <c r="FV3" s="71"/>
      <c r="FW3" s="71"/>
      <c r="FX3" s="71"/>
      <c r="FY3" s="71"/>
      <c r="FZ3" s="71"/>
      <c r="GA3" s="71"/>
      <c r="GB3" s="71"/>
      <c r="GC3" s="71"/>
      <c r="GD3" s="71"/>
      <c r="GE3" s="71"/>
      <c r="GF3" s="71"/>
      <c r="GG3" s="71"/>
      <c r="GH3" s="71"/>
      <c r="GI3" s="71"/>
      <c r="GJ3" s="71"/>
      <c r="GK3" s="71"/>
      <c r="GL3" s="71"/>
      <c r="GM3" s="71"/>
      <c r="GN3" s="71"/>
      <c r="GO3" s="71"/>
      <c r="GP3" s="71"/>
      <c r="GQ3" s="71"/>
      <c r="GR3" s="71"/>
      <c r="GS3" s="71"/>
      <c r="GT3" s="71"/>
      <c r="GU3" s="71"/>
      <c r="GV3" s="71"/>
      <c r="GW3" s="71"/>
      <c r="GX3" s="71"/>
      <c r="GY3" s="71"/>
      <c r="GZ3" s="71"/>
      <c r="HA3" s="71"/>
      <c r="HB3" s="71"/>
      <c r="HC3" s="71"/>
      <c r="HD3" s="71"/>
      <c r="HE3" s="71"/>
      <c r="HF3" s="71"/>
      <c r="HG3" s="71"/>
      <c r="HH3" s="71"/>
      <c r="HI3" s="71"/>
      <c r="HJ3" s="71"/>
      <c r="HK3" s="71"/>
      <c r="HL3" s="71"/>
      <c r="HM3" s="71"/>
      <c r="HN3" s="71"/>
      <c r="HO3" s="71"/>
      <c r="HP3" s="71"/>
      <c r="HQ3" s="71"/>
      <c r="HR3" s="71"/>
      <c r="HS3" s="71"/>
      <c r="HT3" s="71"/>
      <c r="HU3" s="71"/>
      <c r="HV3" s="71"/>
      <c r="HW3" s="71"/>
      <c r="HX3" s="71"/>
      <c r="HY3" s="71"/>
      <c r="HZ3" s="71"/>
      <c r="IA3" s="71"/>
      <c r="IB3" s="71"/>
      <c r="IC3" s="71"/>
      <c r="ID3" s="71"/>
      <c r="IE3" s="71"/>
      <c r="IF3" s="71"/>
      <c r="IG3" s="71"/>
      <c r="IH3" s="71"/>
      <c r="II3" s="71"/>
      <c r="IJ3" s="71"/>
      <c r="IK3" s="71"/>
      <c r="IL3" s="71"/>
      <c r="IM3" s="71"/>
      <c r="IN3" s="71"/>
      <c r="IO3" s="71"/>
      <c r="IP3" s="71"/>
      <c r="IQ3" s="71"/>
      <c r="IR3" s="71"/>
      <c r="IS3" s="71"/>
      <c r="IT3" s="71"/>
      <c r="IU3" s="71"/>
      <c r="IV3" s="71"/>
      <c r="IW3" s="71"/>
      <c r="IX3" s="71"/>
      <c r="IY3" s="71"/>
      <c r="IZ3" s="71"/>
      <c r="JA3" s="71"/>
      <c r="JB3" s="71"/>
      <c r="JC3" s="71"/>
      <c r="JD3" s="71"/>
      <c r="JE3" s="71"/>
      <c r="JF3" s="71"/>
      <c r="JG3" s="71"/>
      <c r="JH3" s="71"/>
    </row>
    <row r="4" ht="14.25" spans="1:268">
      <c r="A4" s="72" t="s">
        <v>1304</v>
      </c>
      <c r="B4" s="191" t="s">
        <v>45</v>
      </c>
      <c r="C4" s="192"/>
      <c r="D4" s="193"/>
      <c r="E4" s="191" t="s">
        <v>1305</v>
      </c>
      <c r="F4" s="192"/>
      <c r="G4" s="193"/>
      <c r="H4" s="191" t="s">
        <v>47</v>
      </c>
      <c r="I4" s="192"/>
      <c r="J4" s="193"/>
      <c r="K4" s="191" t="s">
        <v>48</v>
      </c>
      <c r="L4" s="192"/>
      <c r="M4" s="193"/>
      <c r="N4" s="191" t="s">
        <v>49</v>
      </c>
      <c r="O4" s="192"/>
      <c r="P4" s="193"/>
      <c r="Q4" s="200"/>
      <c r="R4" s="200"/>
      <c r="S4" s="71"/>
      <c r="T4" s="71"/>
      <c r="U4" s="71"/>
      <c r="V4" s="71"/>
      <c r="W4" s="71"/>
      <c r="X4" s="71"/>
      <c r="Y4" s="71"/>
      <c r="Z4" s="85"/>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86"/>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c r="IC4" s="71"/>
      <c r="ID4" s="71"/>
      <c r="IE4" s="71"/>
      <c r="IF4" s="71"/>
      <c r="IG4" s="71"/>
      <c r="IH4" s="71"/>
      <c r="II4" s="71"/>
      <c r="IJ4" s="71"/>
      <c r="IK4" s="71"/>
      <c r="IL4" s="71"/>
      <c r="IM4" s="71"/>
      <c r="IN4" s="71"/>
      <c r="IO4" s="71"/>
      <c r="IP4" s="71"/>
      <c r="IQ4" s="71"/>
      <c r="IR4" s="71"/>
      <c r="IS4" s="71"/>
      <c r="IT4" s="71"/>
      <c r="IU4" s="71"/>
      <c r="IV4" s="71"/>
      <c r="IW4" s="71"/>
      <c r="IX4" s="71"/>
      <c r="IY4" s="71"/>
      <c r="IZ4" s="71"/>
      <c r="JA4" s="71"/>
      <c r="JB4" s="71"/>
      <c r="JC4" s="71"/>
      <c r="JD4" s="71"/>
      <c r="JE4" s="71"/>
      <c r="JF4" s="71"/>
      <c r="JG4" s="71"/>
      <c r="JH4" s="71"/>
    </row>
    <row r="5" ht="40.5" spans="1:268">
      <c r="A5" s="72"/>
      <c r="B5" s="72" t="s">
        <v>1306</v>
      </c>
      <c r="C5" s="72" t="s">
        <v>1307</v>
      </c>
      <c r="D5" s="72" t="s">
        <v>1308</v>
      </c>
      <c r="E5" s="72" t="s">
        <v>1306</v>
      </c>
      <c r="F5" s="72" t="s">
        <v>1307</v>
      </c>
      <c r="G5" s="72" t="s">
        <v>1308</v>
      </c>
      <c r="H5" s="72" t="s">
        <v>1306</v>
      </c>
      <c r="I5" s="72" t="s">
        <v>1307</v>
      </c>
      <c r="J5" s="72" t="s">
        <v>1308</v>
      </c>
      <c r="K5" s="72" t="s">
        <v>1306</v>
      </c>
      <c r="L5" s="72" t="s">
        <v>1307</v>
      </c>
      <c r="M5" s="72" t="s">
        <v>1308</v>
      </c>
      <c r="N5" s="72" t="s">
        <v>1306</v>
      </c>
      <c r="O5" s="72" t="s">
        <v>1307</v>
      </c>
      <c r="P5" s="72" t="s">
        <v>1308</v>
      </c>
      <c r="Q5" s="200"/>
      <c r="R5" s="200"/>
      <c r="S5" s="71"/>
      <c r="T5" s="71"/>
      <c r="U5" s="71"/>
      <c r="V5" s="71"/>
      <c r="W5" s="71"/>
      <c r="X5" s="71"/>
      <c r="Y5" s="71"/>
      <c r="Z5" s="85"/>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86"/>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row>
    <row r="6" ht="27" spans="1:18">
      <c r="A6" s="194" t="s">
        <v>1309</v>
      </c>
      <c r="B6" s="81">
        <v>3342</v>
      </c>
      <c r="C6" s="81">
        <v>180103</v>
      </c>
      <c r="D6" s="81">
        <v>22555</v>
      </c>
      <c r="E6" s="81">
        <v>3342</v>
      </c>
      <c r="F6" s="81">
        <v>204103</v>
      </c>
      <c r="G6" s="81">
        <v>22555</v>
      </c>
      <c r="H6" s="81">
        <v>4319</v>
      </c>
      <c r="I6" s="81">
        <v>202145</v>
      </c>
      <c r="J6" s="197">
        <v>16359</v>
      </c>
      <c r="K6" s="198">
        <f>H6/E6</f>
        <v>1.29233991621783</v>
      </c>
      <c r="L6" s="198">
        <f>I6/F6</f>
        <v>0.990406804407579</v>
      </c>
      <c r="M6" s="198">
        <f>J6/G6</f>
        <v>0.725293726446464</v>
      </c>
      <c r="N6" s="81">
        <v>0</v>
      </c>
      <c r="O6" s="198">
        <v>0.110668505464196</v>
      </c>
      <c r="P6" s="198">
        <v>-0.470050860086171</v>
      </c>
      <c r="Q6" s="201"/>
      <c r="R6" s="201"/>
    </row>
    <row r="7" ht="15" spans="1:268">
      <c r="A7" s="195" t="s">
        <v>1310</v>
      </c>
      <c r="B7" s="81">
        <v>3342</v>
      </c>
      <c r="C7" s="81">
        <v>180103</v>
      </c>
      <c r="D7" s="81">
        <v>22555</v>
      </c>
      <c r="E7" s="81">
        <v>3342</v>
      </c>
      <c r="F7" s="81">
        <v>204103</v>
      </c>
      <c r="G7" s="81">
        <v>22555</v>
      </c>
      <c r="H7" s="81">
        <v>4319</v>
      </c>
      <c r="I7" s="81">
        <v>202145</v>
      </c>
      <c r="J7" s="197">
        <v>16359</v>
      </c>
      <c r="K7" s="198">
        <f t="shared" ref="K7:M7" si="0">H7/E7</f>
        <v>1.29233991621783</v>
      </c>
      <c r="L7" s="198">
        <f t="shared" si="0"/>
        <v>0.990406804407579</v>
      </c>
      <c r="M7" s="198">
        <f t="shared" si="0"/>
        <v>0.725293726446464</v>
      </c>
      <c r="N7" s="81">
        <v>0</v>
      </c>
      <c r="O7" s="198">
        <v>0.110668505464196</v>
      </c>
      <c r="P7" s="198">
        <v>-0.470050860086171</v>
      </c>
      <c r="Q7" s="202"/>
      <c r="R7" s="202"/>
      <c r="S7" s="71"/>
      <c r="T7" s="71"/>
      <c r="U7" s="71"/>
      <c r="V7" s="71"/>
      <c r="W7" s="71"/>
      <c r="X7" s="71"/>
      <c r="Y7" s="71"/>
      <c r="Z7" s="85"/>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86"/>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c r="GJ7" s="71"/>
      <c r="GK7" s="71"/>
      <c r="GL7" s="71"/>
      <c r="GM7" s="71"/>
      <c r="GN7" s="71"/>
      <c r="GO7" s="71"/>
      <c r="GP7" s="71"/>
      <c r="GQ7" s="71"/>
      <c r="GR7" s="71"/>
      <c r="GS7" s="71"/>
      <c r="GT7" s="71"/>
      <c r="GU7" s="71"/>
      <c r="GV7" s="71"/>
      <c r="GW7" s="71"/>
      <c r="GX7" s="71"/>
      <c r="GY7" s="71"/>
      <c r="GZ7" s="71"/>
      <c r="HA7" s="71"/>
      <c r="HB7" s="71"/>
      <c r="HC7" s="71"/>
      <c r="HD7" s="71"/>
      <c r="HE7" s="71"/>
      <c r="HF7" s="71"/>
      <c r="HG7" s="71"/>
      <c r="HH7" s="71"/>
      <c r="HI7" s="71"/>
      <c r="HJ7" s="71"/>
      <c r="HK7" s="71"/>
      <c r="HL7" s="71"/>
      <c r="HM7" s="71"/>
      <c r="HN7" s="71"/>
      <c r="HO7" s="71"/>
      <c r="HP7" s="71"/>
      <c r="HQ7" s="71"/>
      <c r="HR7" s="71"/>
      <c r="HS7" s="71"/>
      <c r="HT7" s="71"/>
      <c r="HU7" s="71"/>
      <c r="HV7" s="71"/>
      <c r="HW7" s="71"/>
      <c r="HX7" s="71"/>
      <c r="HY7" s="71"/>
      <c r="HZ7" s="71"/>
      <c r="IA7" s="71"/>
      <c r="IB7" s="71"/>
      <c r="IC7" s="71"/>
      <c r="ID7" s="71"/>
      <c r="IE7" s="71"/>
      <c r="IF7" s="71"/>
      <c r="IG7" s="71"/>
      <c r="IH7" s="71"/>
      <c r="II7" s="71"/>
      <c r="IJ7" s="71"/>
      <c r="IK7" s="71"/>
      <c r="IL7" s="71"/>
      <c r="IM7" s="71"/>
      <c r="IN7" s="71"/>
      <c r="IO7" s="71"/>
      <c r="IP7" s="71"/>
      <c r="IQ7" s="71"/>
      <c r="IR7" s="71"/>
      <c r="IS7" s="71"/>
      <c r="IT7" s="71"/>
      <c r="IU7" s="71"/>
      <c r="IV7" s="71"/>
      <c r="IW7" s="71"/>
      <c r="IX7" s="71"/>
      <c r="IY7" s="71"/>
      <c r="IZ7" s="71"/>
      <c r="JA7" s="71"/>
      <c r="JB7" s="71"/>
      <c r="JC7" s="71"/>
      <c r="JD7" s="71"/>
      <c r="JE7" s="71"/>
      <c r="JF7" s="71"/>
      <c r="JG7" s="71"/>
      <c r="JH7" s="71"/>
    </row>
  </sheetData>
  <sheetProtection formatCells="0" formatColumns="0" formatRows="0"/>
  <mergeCells count="6">
    <mergeCell ref="A2:P2"/>
    <mergeCell ref="B4:D4"/>
    <mergeCell ref="E4:G4"/>
    <mergeCell ref="H4:J4"/>
    <mergeCell ref="K4:M4"/>
    <mergeCell ref="N4:P4"/>
  </mergeCells>
  <printOptions horizontalCentered="1"/>
  <pageMargins left="0.708661417322835" right="0.708661417322835" top="0.354330708661417" bottom="0.31496062992126" header="0.31496062992126" footer="0.31496062992126"/>
  <pageSetup paperSize="9" scale="83"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J8" sqref="J8"/>
    </sheetView>
  </sheetViews>
  <sheetFormatPr defaultColWidth="9" defaultRowHeight="12.75" customHeight="1" outlineLevelCol="5"/>
  <cols>
    <col min="1" max="1" width="74" customWidth="1"/>
    <col min="2" max="2" width="28.8333333333333" customWidth="1"/>
    <col min="3" max="3" width="12" customWidth="1"/>
  </cols>
  <sheetData>
    <row r="1" customFormat="1" ht="19.5" customHeight="1" spans="1:1">
      <c r="A1" s="4" t="s">
        <v>1311</v>
      </c>
    </row>
    <row r="2" ht="31.5" customHeight="1" spans="1:3">
      <c r="A2" s="5" t="s">
        <v>1312</v>
      </c>
      <c r="B2" s="17"/>
      <c r="C2" s="18"/>
    </row>
    <row r="3" customFormat="1" ht="19.5" customHeight="1" spans="1:2">
      <c r="A3" s="19"/>
      <c r="B3" s="20"/>
    </row>
    <row r="4" ht="36" customHeight="1" spans="1:3">
      <c r="A4" s="21" t="s">
        <v>1313</v>
      </c>
      <c r="B4" s="22" t="s">
        <v>1314</v>
      </c>
      <c r="C4" s="23"/>
    </row>
    <row r="5" ht="19.5" customHeight="1" spans="1:5">
      <c r="A5" s="24" t="s">
        <v>1315</v>
      </c>
      <c r="B5" s="25">
        <v>286621</v>
      </c>
      <c r="C5" s="23"/>
      <c r="D5" s="26"/>
      <c r="E5" s="26"/>
    </row>
    <row r="6" ht="19.5" customHeight="1" spans="1:5">
      <c r="A6" s="24" t="s">
        <v>1316</v>
      </c>
      <c r="B6" s="25">
        <v>282887</v>
      </c>
      <c r="C6" s="23"/>
      <c r="D6" s="26"/>
      <c r="E6" s="26"/>
    </row>
    <row r="7" ht="19.5" customHeight="1" spans="1:5">
      <c r="A7" s="24" t="s">
        <v>1317</v>
      </c>
      <c r="B7" s="25">
        <v>59678</v>
      </c>
      <c r="D7" s="26"/>
      <c r="E7" s="26"/>
    </row>
    <row r="8" ht="19.5" customHeight="1" spans="1:6">
      <c r="A8" s="24" t="s">
        <v>1318</v>
      </c>
      <c r="B8" s="25">
        <v>55228</v>
      </c>
      <c r="D8" s="26"/>
      <c r="E8" s="26"/>
      <c r="F8" s="26"/>
    </row>
    <row r="9" ht="19.5" customHeight="1" spans="1:5">
      <c r="A9" s="24" t="s">
        <v>1319</v>
      </c>
      <c r="B9" s="25">
        <v>287337</v>
      </c>
      <c r="D9" s="26"/>
      <c r="E9" s="26"/>
    </row>
    <row r="10" customFormat="1" ht="97.5" customHeight="1" spans="1:2">
      <c r="A10" s="27" t="s">
        <v>1320</v>
      </c>
      <c r="B10" s="27"/>
    </row>
    <row r="11" customFormat="1" ht="29.1" customHeight="1" spans="1:2">
      <c r="A11" s="28"/>
      <c r="B11" s="28"/>
    </row>
  </sheetData>
  <mergeCells count="3">
    <mergeCell ref="A2:B2"/>
    <mergeCell ref="A10:B10"/>
    <mergeCell ref="A11:B1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workbookViewId="0">
      <selection activeCell="L4" sqref="L4"/>
    </sheetView>
  </sheetViews>
  <sheetFormatPr defaultColWidth="10.5" defaultRowHeight="11.25" outlineLevelCol="5"/>
  <cols>
    <col min="1" max="1" width="56.5" customWidth="1"/>
    <col min="2" max="4" width="18.5" customWidth="1"/>
    <col min="5" max="6" width="18.5" style="87" customWidth="1"/>
    <col min="257" max="257" width="39.6666666666667" customWidth="1"/>
    <col min="258" max="260" width="16.1666666666667" customWidth="1"/>
    <col min="261" max="261" width="21.8333333333333" customWidth="1"/>
    <col min="513" max="513" width="39.6666666666667" customWidth="1"/>
    <col min="514" max="516" width="16.1666666666667" customWidth="1"/>
    <col min="517" max="517" width="21.8333333333333" customWidth="1"/>
    <col min="769" max="769" width="39.6666666666667" customWidth="1"/>
    <col min="770" max="772" width="16.1666666666667" customWidth="1"/>
    <col min="773" max="773" width="21.8333333333333" customWidth="1"/>
    <col min="1025" max="1025" width="39.6666666666667" customWidth="1"/>
    <col min="1026" max="1028" width="16.1666666666667" customWidth="1"/>
    <col min="1029" max="1029" width="21.8333333333333" customWidth="1"/>
    <col min="1281" max="1281" width="39.6666666666667" customWidth="1"/>
    <col min="1282" max="1284" width="16.1666666666667" customWidth="1"/>
    <col min="1285" max="1285" width="21.8333333333333" customWidth="1"/>
    <col min="1537" max="1537" width="39.6666666666667" customWidth="1"/>
    <col min="1538" max="1540" width="16.1666666666667" customWidth="1"/>
    <col min="1541" max="1541" width="21.8333333333333" customWidth="1"/>
    <col min="1793" max="1793" width="39.6666666666667" customWidth="1"/>
    <col min="1794" max="1796" width="16.1666666666667" customWidth="1"/>
    <col min="1797" max="1797" width="21.8333333333333" customWidth="1"/>
    <col min="2049" max="2049" width="39.6666666666667" customWidth="1"/>
    <col min="2050" max="2052" width="16.1666666666667" customWidth="1"/>
    <col min="2053" max="2053" width="21.8333333333333" customWidth="1"/>
    <col min="2305" max="2305" width="39.6666666666667" customWidth="1"/>
    <col min="2306" max="2308" width="16.1666666666667" customWidth="1"/>
    <col min="2309" max="2309" width="21.8333333333333" customWidth="1"/>
    <col min="2561" max="2561" width="39.6666666666667" customWidth="1"/>
    <col min="2562" max="2564" width="16.1666666666667" customWidth="1"/>
    <col min="2565" max="2565" width="21.8333333333333" customWidth="1"/>
    <col min="2817" max="2817" width="39.6666666666667" customWidth="1"/>
    <col min="2818" max="2820" width="16.1666666666667" customWidth="1"/>
    <col min="2821" max="2821" width="21.8333333333333" customWidth="1"/>
    <col min="3073" max="3073" width="39.6666666666667" customWidth="1"/>
    <col min="3074" max="3076" width="16.1666666666667" customWidth="1"/>
    <col min="3077" max="3077" width="21.8333333333333" customWidth="1"/>
    <col min="3329" max="3329" width="39.6666666666667" customWidth="1"/>
    <col min="3330" max="3332" width="16.1666666666667" customWidth="1"/>
    <col min="3333" max="3333" width="21.8333333333333" customWidth="1"/>
    <col min="3585" max="3585" width="39.6666666666667" customWidth="1"/>
    <col min="3586" max="3588" width="16.1666666666667" customWidth="1"/>
    <col min="3589" max="3589" width="21.8333333333333" customWidth="1"/>
    <col min="3841" max="3841" width="39.6666666666667" customWidth="1"/>
    <col min="3842" max="3844" width="16.1666666666667" customWidth="1"/>
    <col min="3845" max="3845" width="21.8333333333333" customWidth="1"/>
    <col min="4097" max="4097" width="39.6666666666667" customWidth="1"/>
    <col min="4098" max="4100" width="16.1666666666667" customWidth="1"/>
    <col min="4101" max="4101" width="21.8333333333333" customWidth="1"/>
    <col min="4353" max="4353" width="39.6666666666667" customWidth="1"/>
    <col min="4354" max="4356" width="16.1666666666667" customWidth="1"/>
    <col min="4357" max="4357" width="21.8333333333333" customWidth="1"/>
    <col min="4609" max="4609" width="39.6666666666667" customWidth="1"/>
    <col min="4610" max="4612" width="16.1666666666667" customWidth="1"/>
    <col min="4613" max="4613" width="21.8333333333333" customWidth="1"/>
    <col min="4865" max="4865" width="39.6666666666667" customWidth="1"/>
    <col min="4866" max="4868" width="16.1666666666667" customWidth="1"/>
    <col min="4869" max="4869" width="21.8333333333333" customWidth="1"/>
    <col min="5121" max="5121" width="39.6666666666667" customWidth="1"/>
    <col min="5122" max="5124" width="16.1666666666667" customWidth="1"/>
    <col min="5125" max="5125" width="21.8333333333333" customWidth="1"/>
    <col min="5377" max="5377" width="39.6666666666667" customWidth="1"/>
    <col min="5378" max="5380" width="16.1666666666667" customWidth="1"/>
    <col min="5381" max="5381" width="21.8333333333333" customWidth="1"/>
    <col min="5633" max="5633" width="39.6666666666667" customWidth="1"/>
    <col min="5634" max="5636" width="16.1666666666667" customWidth="1"/>
    <col min="5637" max="5637" width="21.8333333333333" customWidth="1"/>
    <col min="5889" max="5889" width="39.6666666666667" customWidth="1"/>
    <col min="5890" max="5892" width="16.1666666666667" customWidth="1"/>
    <col min="5893" max="5893" width="21.8333333333333" customWidth="1"/>
    <col min="6145" max="6145" width="39.6666666666667" customWidth="1"/>
    <col min="6146" max="6148" width="16.1666666666667" customWidth="1"/>
    <col min="6149" max="6149" width="21.8333333333333" customWidth="1"/>
    <col min="6401" max="6401" width="39.6666666666667" customWidth="1"/>
    <col min="6402" max="6404" width="16.1666666666667" customWidth="1"/>
    <col min="6405" max="6405" width="21.8333333333333" customWidth="1"/>
    <col min="6657" max="6657" width="39.6666666666667" customWidth="1"/>
    <col min="6658" max="6660" width="16.1666666666667" customWidth="1"/>
    <col min="6661" max="6661" width="21.8333333333333" customWidth="1"/>
    <col min="6913" max="6913" width="39.6666666666667" customWidth="1"/>
    <col min="6914" max="6916" width="16.1666666666667" customWidth="1"/>
    <col min="6917" max="6917" width="21.8333333333333" customWidth="1"/>
    <col min="7169" max="7169" width="39.6666666666667" customWidth="1"/>
    <col min="7170" max="7172" width="16.1666666666667" customWidth="1"/>
    <col min="7173" max="7173" width="21.8333333333333" customWidth="1"/>
    <col min="7425" max="7425" width="39.6666666666667" customWidth="1"/>
    <col min="7426" max="7428" width="16.1666666666667" customWidth="1"/>
    <col min="7429" max="7429" width="21.8333333333333" customWidth="1"/>
    <col min="7681" max="7681" width="39.6666666666667" customWidth="1"/>
    <col min="7682" max="7684" width="16.1666666666667" customWidth="1"/>
    <col min="7685" max="7685" width="21.8333333333333" customWidth="1"/>
    <col min="7937" max="7937" width="39.6666666666667" customWidth="1"/>
    <col min="7938" max="7940" width="16.1666666666667" customWidth="1"/>
    <col min="7941" max="7941" width="21.8333333333333" customWidth="1"/>
    <col min="8193" max="8193" width="39.6666666666667" customWidth="1"/>
    <col min="8194" max="8196" width="16.1666666666667" customWidth="1"/>
    <col min="8197" max="8197" width="21.8333333333333" customWidth="1"/>
    <col min="8449" max="8449" width="39.6666666666667" customWidth="1"/>
    <col min="8450" max="8452" width="16.1666666666667" customWidth="1"/>
    <col min="8453" max="8453" width="21.8333333333333" customWidth="1"/>
    <col min="8705" max="8705" width="39.6666666666667" customWidth="1"/>
    <col min="8706" max="8708" width="16.1666666666667" customWidth="1"/>
    <col min="8709" max="8709" width="21.8333333333333" customWidth="1"/>
    <col min="8961" max="8961" width="39.6666666666667" customWidth="1"/>
    <col min="8962" max="8964" width="16.1666666666667" customWidth="1"/>
    <col min="8965" max="8965" width="21.8333333333333" customWidth="1"/>
    <col min="9217" max="9217" width="39.6666666666667" customWidth="1"/>
    <col min="9218" max="9220" width="16.1666666666667" customWidth="1"/>
    <col min="9221" max="9221" width="21.8333333333333" customWidth="1"/>
    <col min="9473" max="9473" width="39.6666666666667" customWidth="1"/>
    <col min="9474" max="9476" width="16.1666666666667" customWidth="1"/>
    <col min="9477" max="9477" width="21.8333333333333" customWidth="1"/>
    <col min="9729" max="9729" width="39.6666666666667" customWidth="1"/>
    <col min="9730" max="9732" width="16.1666666666667" customWidth="1"/>
    <col min="9733" max="9733" width="21.8333333333333" customWidth="1"/>
    <col min="9985" max="9985" width="39.6666666666667" customWidth="1"/>
    <col min="9986" max="9988" width="16.1666666666667" customWidth="1"/>
    <col min="9989" max="9989" width="21.8333333333333" customWidth="1"/>
    <col min="10241" max="10241" width="39.6666666666667" customWidth="1"/>
    <col min="10242" max="10244" width="16.1666666666667" customWidth="1"/>
    <col min="10245" max="10245" width="21.8333333333333" customWidth="1"/>
    <col min="10497" max="10497" width="39.6666666666667" customWidth="1"/>
    <col min="10498" max="10500" width="16.1666666666667" customWidth="1"/>
    <col min="10501" max="10501" width="21.8333333333333" customWidth="1"/>
    <col min="10753" max="10753" width="39.6666666666667" customWidth="1"/>
    <col min="10754" max="10756" width="16.1666666666667" customWidth="1"/>
    <col min="10757" max="10757" width="21.8333333333333" customWidth="1"/>
    <col min="11009" max="11009" width="39.6666666666667" customWidth="1"/>
    <col min="11010" max="11012" width="16.1666666666667" customWidth="1"/>
    <col min="11013" max="11013" width="21.8333333333333" customWidth="1"/>
    <col min="11265" max="11265" width="39.6666666666667" customWidth="1"/>
    <col min="11266" max="11268" width="16.1666666666667" customWidth="1"/>
    <col min="11269" max="11269" width="21.8333333333333" customWidth="1"/>
    <col min="11521" max="11521" width="39.6666666666667" customWidth="1"/>
    <col min="11522" max="11524" width="16.1666666666667" customWidth="1"/>
    <col min="11525" max="11525" width="21.8333333333333" customWidth="1"/>
    <col min="11777" max="11777" width="39.6666666666667" customWidth="1"/>
    <col min="11778" max="11780" width="16.1666666666667" customWidth="1"/>
    <col min="11781" max="11781" width="21.8333333333333" customWidth="1"/>
    <col min="12033" max="12033" width="39.6666666666667" customWidth="1"/>
    <col min="12034" max="12036" width="16.1666666666667" customWidth="1"/>
    <col min="12037" max="12037" width="21.8333333333333" customWidth="1"/>
    <col min="12289" max="12289" width="39.6666666666667" customWidth="1"/>
    <col min="12290" max="12292" width="16.1666666666667" customWidth="1"/>
    <col min="12293" max="12293" width="21.8333333333333" customWidth="1"/>
    <col min="12545" max="12545" width="39.6666666666667" customWidth="1"/>
    <col min="12546" max="12548" width="16.1666666666667" customWidth="1"/>
    <col min="12549" max="12549" width="21.8333333333333" customWidth="1"/>
    <col min="12801" max="12801" width="39.6666666666667" customWidth="1"/>
    <col min="12802" max="12804" width="16.1666666666667" customWidth="1"/>
    <col min="12805" max="12805" width="21.8333333333333" customWidth="1"/>
    <col min="13057" max="13057" width="39.6666666666667" customWidth="1"/>
    <col min="13058" max="13060" width="16.1666666666667" customWidth="1"/>
    <col min="13061" max="13061" width="21.8333333333333" customWidth="1"/>
    <col min="13313" max="13313" width="39.6666666666667" customWidth="1"/>
    <col min="13314" max="13316" width="16.1666666666667" customWidth="1"/>
    <col min="13317" max="13317" width="21.8333333333333" customWidth="1"/>
    <col min="13569" max="13569" width="39.6666666666667" customWidth="1"/>
    <col min="13570" max="13572" width="16.1666666666667" customWidth="1"/>
    <col min="13573" max="13573" width="21.8333333333333" customWidth="1"/>
    <col min="13825" max="13825" width="39.6666666666667" customWidth="1"/>
    <col min="13826" max="13828" width="16.1666666666667" customWidth="1"/>
    <col min="13829" max="13829" width="21.8333333333333" customWidth="1"/>
    <col min="14081" max="14081" width="39.6666666666667" customWidth="1"/>
    <col min="14082" max="14084" width="16.1666666666667" customWidth="1"/>
    <col min="14085" max="14085" width="21.8333333333333" customWidth="1"/>
    <col min="14337" max="14337" width="39.6666666666667" customWidth="1"/>
    <col min="14338" max="14340" width="16.1666666666667" customWidth="1"/>
    <col min="14341" max="14341" width="21.8333333333333" customWidth="1"/>
    <col min="14593" max="14593" width="39.6666666666667" customWidth="1"/>
    <col min="14594" max="14596" width="16.1666666666667" customWidth="1"/>
    <col min="14597" max="14597" width="21.8333333333333" customWidth="1"/>
    <col min="14849" max="14849" width="39.6666666666667" customWidth="1"/>
    <col min="14850" max="14852" width="16.1666666666667" customWidth="1"/>
    <col min="14853" max="14853" width="21.8333333333333" customWidth="1"/>
    <col min="15105" max="15105" width="39.6666666666667" customWidth="1"/>
    <col min="15106" max="15108" width="16.1666666666667" customWidth="1"/>
    <col min="15109" max="15109" width="21.8333333333333" customWidth="1"/>
    <col min="15361" max="15361" width="39.6666666666667" customWidth="1"/>
    <col min="15362" max="15364" width="16.1666666666667" customWidth="1"/>
    <col min="15365" max="15365" width="21.8333333333333" customWidth="1"/>
    <col min="15617" max="15617" width="39.6666666666667" customWidth="1"/>
    <col min="15618" max="15620" width="16.1666666666667" customWidth="1"/>
    <col min="15621" max="15621" width="21.8333333333333" customWidth="1"/>
    <col min="15873" max="15873" width="39.6666666666667" customWidth="1"/>
    <col min="15874" max="15876" width="16.1666666666667" customWidth="1"/>
    <col min="15877" max="15877" width="21.8333333333333" customWidth="1"/>
    <col min="16129" max="16129" width="39.6666666666667" customWidth="1"/>
    <col min="16130" max="16132" width="16.1666666666667" customWidth="1"/>
    <col min="16133" max="16133" width="21.8333333333333" customWidth="1"/>
  </cols>
  <sheetData>
    <row r="1" ht="19.5" customHeight="1" spans="1:1">
      <c r="A1" s="4" t="s">
        <v>1321</v>
      </c>
    </row>
    <row r="2" ht="30.75" customHeight="1" spans="1:6">
      <c r="A2" s="178" t="s">
        <v>18</v>
      </c>
      <c r="B2" s="179"/>
      <c r="C2" s="179"/>
      <c r="D2" s="179"/>
      <c r="E2" s="180"/>
      <c r="F2" s="180"/>
    </row>
    <row r="3" ht="19.5" customHeight="1" spans="1:6">
      <c r="A3" s="181"/>
      <c r="B3" s="67"/>
      <c r="C3" s="68" t="s">
        <v>42</v>
      </c>
      <c r="E3" s="133"/>
      <c r="F3" s="92" t="s">
        <v>43</v>
      </c>
    </row>
    <row r="4" ht="36" customHeight="1" spans="1:6">
      <c r="A4" s="150" t="s">
        <v>1322</v>
      </c>
      <c r="B4" s="72" t="s">
        <v>45</v>
      </c>
      <c r="C4" s="73" t="s">
        <v>46</v>
      </c>
      <c r="D4" s="74" t="s">
        <v>47</v>
      </c>
      <c r="E4" s="136" t="s">
        <v>48</v>
      </c>
      <c r="F4" s="94" t="s">
        <v>49</v>
      </c>
    </row>
    <row r="5" ht="17.25" customHeight="1" spans="1:6">
      <c r="A5" s="105" t="s">
        <v>1323</v>
      </c>
      <c r="B5" s="182"/>
      <c r="C5" s="183"/>
      <c r="D5" s="166"/>
      <c r="E5" s="147"/>
      <c r="F5" s="148"/>
    </row>
    <row r="6" ht="17.25" customHeight="1" spans="1:6">
      <c r="A6" s="95" t="s">
        <v>1324</v>
      </c>
      <c r="B6" s="182"/>
      <c r="C6" s="183"/>
      <c r="D6" s="166"/>
      <c r="E6" s="147"/>
      <c r="F6" s="148"/>
    </row>
    <row r="7" ht="17.25" customHeight="1" spans="1:6">
      <c r="A7" s="95" t="s">
        <v>1325</v>
      </c>
      <c r="B7" s="182"/>
      <c r="C7" s="183"/>
      <c r="D7" s="166"/>
      <c r="E7" s="147"/>
      <c r="F7" s="148"/>
    </row>
    <row r="8" ht="17.25" customHeight="1" spans="1:6">
      <c r="A8" s="95" t="s">
        <v>1326</v>
      </c>
      <c r="B8" s="182"/>
      <c r="C8" s="183"/>
      <c r="D8" s="166"/>
      <c r="E8" s="147"/>
      <c r="F8" s="148"/>
    </row>
    <row r="9" ht="17.25" customHeight="1" spans="1:6">
      <c r="A9" s="95" t="s">
        <v>1327</v>
      </c>
      <c r="B9" s="182"/>
      <c r="C9" s="183"/>
      <c r="D9" s="166"/>
      <c r="E9" s="147"/>
      <c r="F9" s="148"/>
    </row>
    <row r="10" ht="17.25" customHeight="1" spans="1:6">
      <c r="A10" s="95" t="s">
        <v>1328</v>
      </c>
      <c r="B10" s="182"/>
      <c r="C10" s="183"/>
      <c r="D10" s="166"/>
      <c r="E10" s="147"/>
      <c r="F10" s="148"/>
    </row>
    <row r="11" ht="17.25" customHeight="1" spans="1:6">
      <c r="A11" s="95" t="s">
        <v>1329</v>
      </c>
      <c r="B11" s="184">
        <v>86306</v>
      </c>
      <c r="C11" s="183">
        <v>62106</v>
      </c>
      <c r="D11" s="144">
        <v>91219</v>
      </c>
      <c r="E11" s="140">
        <f>D11/C11</f>
        <v>1.4687630824719</v>
      </c>
      <c r="F11" s="140">
        <v>1.74756024096386</v>
      </c>
    </row>
    <row r="12" ht="17.25" customHeight="1" spans="1:6">
      <c r="A12" s="95" t="s">
        <v>1330</v>
      </c>
      <c r="B12" s="182"/>
      <c r="C12" s="183"/>
      <c r="D12" s="166"/>
      <c r="E12" s="147"/>
      <c r="F12" s="148"/>
    </row>
    <row r="13" ht="17.25" customHeight="1" spans="1:6">
      <c r="A13" s="95" t="s">
        <v>1331</v>
      </c>
      <c r="B13" s="182"/>
      <c r="C13" s="183"/>
      <c r="D13" s="166"/>
      <c r="E13" s="147"/>
      <c r="F13" s="148"/>
    </row>
    <row r="14" ht="17.25" customHeight="1" spans="1:6">
      <c r="A14" s="95" t="s">
        <v>1332</v>
      </c>
      <c r="B14" s="184">
        <v>900</v>
      </c>
      <c r="C14" s="183">
        <v>1200</v>
      </c>
      <c r="D14" s="144">
        <v>1378</v>
      </c>
      <c r="E14" s="140">
        <f>D14/C14</f>
        <v>1.14833333333333</v>
      </c>
      <c r="F14" s="140">
        <v>0.264220183486239</v>
      </c>
    </row>
    <row r="15" ht="17.25" customHeight="1" spans="1:6">
      <c r="A15" s="95" t="s">
        <v>1333</v>
      </c>
      <c r="B15" s="182"/>
      <c r="C15" s="183"/>
      <c r="D15" s="166"/>
      <c r="E15" s="147"/>
      <c r="F15" s="148"/>
    </row>
    <row r="16" ht="17.25" customHeight="1" spans="1:6">
      <c r="A16" s="95" t="s">
        <v>1334</v>
      </c>
      <c r="B16" s="182"/>
      <c r="C16" s="183"/>
      <c r="D16" s="166"/>
      <c r="E16" s="147"/>
      <c r="F16" s="148"/>
    </row>
    <row r="17" ht="17.25" customHeight="1" spans="1:6">
      <c r="A17" s="95" t="s">
        <v>1335</v>
      </c>
      <c r="B17" s="182"/>
      <c r="C17" s="183"/>
      <c r="D17" s="166"/>
      <c r="E17" s="147"/>
      <c r="F17" s="148"/>
    </row>
    <row r="18" ht="17.25" customHeight="1" spans="1:6">
      <c r="A18" s="95" t="s">
        <v>1336</v>
      </c>
      <c r="B18" s="184">
        <v>400</v>
      </c>
      <c r="C18" s="183">
        <v>800</v>
      </c>
      <c r="D18" s="144">
        <v>1273</v>
      </c>
      <c r="E18" s="140">
        <f>D18/C18</f>
        <v>1.59125</v>
      </c>
      <c r="F18" s="140">
        <v>2.67919075144509</v>
      </c>
    </row>
    <row r="19" ht="17.25" customHeight="1" spans="1:6">
      <c r="A19" s="95" t="s">
        <v>1337</v>
      </c>
      <c r="B19" s="182"/>
      <c r="C19" s="183"/>
      <c r="D19" s="166"/>
      <c r="E19" s="147"/>
      <c r="F19" s="148"/>
    </row>
    <row r="20" ht="17.25" customHeight="1" spans="1:6">
      <c r="A20" s="95" t="s">
        <v>1338</v>
      </c>
      <c r="B20" s="182"/>
      <c r="C20" s="183"/>
      <c r="D20" s="166"/>
      <c r="E20" s="147"/>
      <c r="F20" s="148"/>
    </row>
    <row r="21" ht="17.25" customHeight="1" spans="1:6">
      <c r="A21" s="95" t="s">
        <v>1339</v>
      </c>
      <c r="B21" s="182"/>
      <c r="C21" s="183"/>
      <c r="D21" s="166"/>
      <c r="E21" s="147"/>
      <c r="F21" s="148"/>
    </row>
    <row r="22" ht="19.5" customHeight="1" spans="1:6">
      <c r="A22" s="185" t="s">
        <v>76</v>
      </c>
      <c r="B22" s="186">
        <f>SUM(B5:B21)</f>
        <v>87606</v>
      </c>
      <c r="C22" s="186">
        <f>SUM(C5:C21)</f>
        <v>64106</v>
      </c>
      <c r="D22" s="186">
        <f>SUM(D5:D21)</f>
        <v>93870</v>
      </c>
      <c r="E22" s="151">
        <f t="shared" ref="E22:E25" si="0">D22/C22</f>
        <v>1.46429351386766</v>
      </c>
      <c r="F22" s="151">
        <v>1.71018593371059</v>
      </c>
    </row>
    <row r="23" ht="19.5" customHeight="1" spans="1:6">
      <c r="A23" s="187" t="s">
        <v>1340</v>
      </c>
      <c r="B23" s="188"/>
      <c r="C23" s="73"/>
      <c r="D23" s="74"/>
      <c r="E23" s="136"/>
      <c r="F23" s="94"/>
    </row>
    <row r="24" ht="19.5" customHeight="1" spans="1:6">
      <c r="A24" s="187" t="s">
        <v>78</v>
      </c>
      <c r="B24" s="73">
        <f>SUM(B25:B29)</f>
        <v>0</v>
      </c>
      <c r="C24" s="73">
        <f>SUM(C25:C29)</f>
        <v>31210</v>
      </c>
      <c r="D24" s="73">
        <f>SUM(D25:D29)</f>
        <v>37068</v>
      </c>
      <c r="E24" s="151">
        <f t="shared" si="0"/>
        <v>1.18769625120154</v>
      </c>
      <c r="F24" s="151">
        <v>1.13169244924953</v>
      </c>
    </row>
    <row r="25" ht="19.5" customHeight="1" spans="1:6">
      <c r="A25" s="107" t="s">
        <v>1341</v>
      </c>
      <c r="B25" s="182">
        <v>0</v>
      </c>
      <c r="C25" s="189">
        <v>5500</v>
      </c>
      <c r="D25" s="189">
        <v>6858</v>
      </c>
      <c r="E25" s="140">
        <f t="shared" si="0"/>
        <v>1.24690909090909</v>
      </c>
      <c r="F25" s="140">
        <v>1.18825781748564</v>
      </c>
    </row>
    <row r="26" ht="19.5" customHeight="1" spans="1:6">
      <c r="A26" s="107" t="s">
        <v>1342</v>
      </c>
      <c r="B26" s="182"/>
      <c r="C26" s="183"/>
      <c r="D26" s="166"/>
      <c r="E26" s="147"/>
      <c r="F26" s="148"/>
    </row>
    <row r="27" ht="19.5" customHeight="1" spans="1:6">
      <c r="A27" s="107" t="s">
        <v>84</v>
      </c>
      <c r="B27" s="182"/>
      <c r="C27" s="183"/>
      <c r="D27" s="166"/>
      <c r="E27" s="147"/>
      <c r="F27" s="148"/>
    </row>
    <row r="28" ht="19.5" customHeight="1" spans="1:6">
      <c r="A28" s="107" t="s">
        <v>1343</v>
      </c>
      <c r="B28" s="182">
        <v>0</v>
      </c>
      <c r="C28" s="189">
        <v>25600</v>
      </c>
      <c r="D28" s="189">
        <v>30100</v>
      </c>
      <c r="E28" s="140">
        <f t="shared" ref="E28:E30" si="1">D28/C28</f>
        <v>1.17578125</v>
      </c>
      <c r="F28" s="140">
        <v>1.11971830985915</v>
      </c>
    </row>
    <row r="29" ht="19.5" customHeight="1" spans="1:6">
      <c r="A29" s="107" t="s">
        <v>87</v>
      </c>
      <c r="B29" s="182">
        <v>0</v>
      </c>
      <c r="C29" s="189">
        <v>110</v>
      </c>
      <c r="D29" s="189">
        <v>110</v>
      </c>
      <c r="E29" s="140">
        <f t="shared" si="1"/>
        <v>1</v>
      </c>
      <c r="F29" s="140">
        <v>1</v>
      </c>
    </row>
    <row r="30" ht="19.5" customHeight="1" spans="1:6">
      <c r="A30" s="185" t="s">
        <v>88</v>
      </c>
      <c r="B30" s="186">
        <f>B22+B23+B24</f>
        <v>87606</v>
      </c>
      <c r="C30" s="186">
        <f>C22+C23+C24</f>
        <v>95316</v>
      </c>
      <c r="D30" s="186">
        <f>D22+D23+D24</f>
        <v>130938</v>
      </c>
      <c r="E30" s="151">
        <f t="shared" si="1"/>
        <v>1.37372529271056</v>
      </c>
      <c r="F30" s="151">
        <v>1.5168284478616</v>
      </c>
    </row>
  </sheetData>
  <mergeCells count="1">
    <mergeCell ref="A2:F2"/>
  </mergeCells>
  <printOptions horizontalCentered="1"/>
  <pageMargins left="0.708661417322835" right="0.708661417322835" top="0.354330708661417" bottom="0.31496062992126" header="0.31496062992126" footer="0.3149606299212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Company>省财政厅</Company>
  <Application>Microsoft Excel</Application>
  <HeadingPairs>
    <vt:vector size="2" baseType="variant">
      <vt:variant>
        <vt:lpstr>工作表</vt:lpstr>
      </vt:variant>
      <vt:variant>
        <vt:i4>23</vt:i4>
      </vt:variant>
    </vt:vector>
  </HeadingPairs>
  <TitlesOfParts>
    <vt:vector size="23" baseType="lpstr">
      <vt:lpstr>目录 </vt:lpstr>
      <vt:lpstr>一般公共预算收入决算表</vt:lpstr>
      <vt:lpstr>一般公共预算支出决算表</vt:lpstr>
      <vt:lpstr>一般公共预算本级支出决算表</vt:lpstr>
      <vt:lpstr>一般公共预算本级基本支出决算表</vt:lpstr>
      <vt:lpstr>一般公共预算对下税收返还和转移支付决算分项目表</vt:lpstr>
      <vt:lpstr>一般公共预算对下税收返还和转移支付决算分地区表</vt:lpstr>
      <vt:lpstr>地方政府一般债务限额和余额情况表</vt:lpstr>
      <vt:lpstr>政府性基金收入决算表</vt:lpstr>
      <vt:lpstr>政府性基金支出决算表</vt:lpstr>
      <vt:lpstr>政府性基金本级支出决算表</vt:lpstr>
      <vt:lpstr>政府性基金转移支付决算分项目表</vt:lpstr>
      <vt:lpstr>政府性基金转移支付决算分地区表</vt:lpstr>
      <vt:lpstr>地方政府专项债务限额和余额情况表</vt:lpstr>
      <vt:lpstr>国有资本经营收入决算表</vt:lpstr>
      <vt:lpstr>国有资本经营支出决算表</vt:lpstr>
      <vt:lpstr>国有资本经营本级支出决算表</vt:lpstr>
      <vt:lpstr>国有资本经营预算转移支付决算分项目表</vt:lpstr>
      <vt:lpstr>国有资本经营预算转移支付决算分地区表</vt:lpstr>
      <vt:lpstr>社会保险基金收入决算表</vt:lpstr>
      <vt:lpstr>社会保险基金支出决算表</vt:lpstr>
      <vt:lpstr>地方政府债务发行及还本付息情况表</vt:lpstr>
      <vt:lpstr>2020年新增债券项目情况表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tjhq</dc:creator>
  <cp:lastModifiedBy>The    One</cp:lastModifiedBy>
  <dcterms:created xsi:type="dcterms:W3CDTF">2013-07-01T05:47:00Z</dcterms:created>
  <cp:lastPrinted>2021-05-16T12:29:00Z</cp:lastPrinted>
  <dcterms:modified xsi:type="dcterms:W3CDTF">2026-09-02T09:02:56Z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11602248</vt:i4>
  </property>
  <property fmtid="{D5CDD505-2E9C-101B-9397-08002B2CF9AE}" pid="3" name="KSOProductBuildVer">
    <vt:lpwstr>2052-12.1.0.21915</vt:lpwstr>
  </property>
  <property fmtid="{D5CDD505-2E9C-101B-9397-08002B2CF9AE}" pid="4" name="ICV">
    <vt:lpwstr>3B6E28000EB144DC8D0D5265118B228B</vt:lpwstr>
  </property>
</Properties>
</file>